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食堂设备" sheetId="1" r:id="rId1"/>
    <sheet name="餐具" sheetId="2" r:id="rId2"/>
    <sheet name="设备" sheetId="3" r:id="rId3"/>
    <sheet name="隔断" sheetId="4" r:id="rId4"/>
  </sheets>
  <definedNames>
    <definedName name="_xlnm._FilterDatabase" localSheetId="0" hidden="1">食堂设备!$A$2:$K$2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25067352A7534CF7BA8D3F90959A6B59" descr=" "/>
        <xdr:cNvPicPr/>
      </xdr:nvPicPr>
      <xdr:blipFill>
        <a:blip r:embed="rId1"/>
        <a:srcRect/>
        <a:stretch>
          <a:fillRect/>
        </a:stretch>
      </xdr:blipFill>
      <xdr:spPr>
        <a:xfrm>
          <a:off x="3333750" y="132575296"/>
          <a:ext cx="7429500" cy="4495808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" name="ID_936308676A8B49D598F8EA4C40116C9E" descr="开水器"/>
        <xdr:cNvPicPr/>
      </xdr:nvPicPr>
      <xdr:blipFill>
        <a:blip r:embed="rId2"/>
        <a:srcRect/>
        <a:stretch>
          <a:fillRect/>
        </a:stretch>
      </xdr:blipFill>
      <xdr:spPr>
        <a:xfrm>
          <a:off x="3343275" y="22263100"/>
          <a:ext cx="7544435" cy="10086976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4" name="ID_DD88FFBD1E954789B116FF15B61D5168" descr=" "/>
        <xdr:cNvPicPr/>
      </xdr:nvPicPr>
      <xdr:blipFill>
        <a:blip r:embed="rId3"/>
        <a:srcRect/>
        <a:stretch>
          <a:fillRect/>
        </a:stretch>
      </xdr:blipFill>
      <xdr:spPr>
        <a:xfrm>
          <a:off x="3333750" y="96418400"/>
          <a:ext cx="7524750" cy="637222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5" name="ID_44BDEFBE1A6D4F54B85624BA82C55115" descr="米架"/>
        <xdr:cNvPicPr/>
      </xdr:nvPicPr>
      <xdr:blipFill>
        <a:blip r:embed="rId4"/>
        <a:srcRect/>
        <a:stretch>
          <a:fillRect/>
        </a:stretch>
      </xdr:blipFill>
      <xdr:spPr>
        <a:xfrm>
          <a:off x="3343275" y="5575300"/>
          <a:ext cx="10059035" cy="72282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6" name="ID_D13223DA9EB744D883F732C583202AB0" descr="留样柜"/>
        <xdr:cNvPicPr/>
      </xdr:nvPicPr>
      <xdr:blipFill>
        <a:blip r:embed="rId5"/>
        <a:srcRect/>
        <a:stretch>
          <a:fillRect/>
        </a:stretch>
      </xdr:blipFill>
      <xdr:spPr>
        <a:xfrm>
          <a:off x="3343275" y="70472304"/>
          <a:ext cx="7544435" cy="10086968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7" name="ID_9C6983F973A8436492EA8BF58DD7213F" descr=" "/>
        <xdr:cNvPicPr/>
      </xdr:nvPicPr>
      <xdr:blipFill>
        <a:blip r:embed="rId6"/>
        <a:srcRect/>
        <a:stretch>
          <a:fillRect/>
        </a:stretch>
      </xdr:blipFill>
      <xdr:spPr>
        <a:xfrm>
          <a:off x="3333750" y="76022200"/>
          <a:ext cx="4895850" cy="411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8" name="ID_81C3FAA147BB4A37B8AF466D5FCB5F55" descr="四门冷柜"/>
        <xdr:cNvPicPr/>
      </xdr:nvPicPr>
      <xdr:blipFill>
        <a:blip r:embed="rId7"/>
        <a:srcRect/>
        <a:stretch>
          <a:fillRect/>
        </a:stretch>
      </xdr:blipFill>
      <xdr:spPr>
        <a:xfrm>
          <a:off x="3343275" y="38950900"/>
          <a:ext cx="7544435" cy="10086976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9" name="ID_566AF06935364241AA0B59D5D9373AF8" descr="消毒柜"/>
        <xdr:cNvPicPr/>
      </xdr:nvPicPr>
      <xdr:blipFill>
        <a:blip r:embed="rId8"/>
        <a:srcRect/>
        <a:stretch>
          <a:fillRect/>
        </a:stretch>
      </xdr:blipFill>
      <xdr:spPr>
        <a:xfrm>
          <a:off x="3343275" y="89941400"/>
          <a:ext cx="10059035" cy="756602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10" name="ID_CF019DD3901240879C64788380A69A53" descr=" "/>
        <xdr:cNvPicPr/>
      </xdr:nvPicPr>
      <xdr:blipFill>
        <a:blip r:embed="rId9"/>
        <a:srcRect/>
        <a:stretch>
          <a:fillRect/>
        </a:stretch>
      </xdr:blipFill>
      <xdr:spPr>
        <a:xfrm>
          <a:off x="3333750" y="38011100"/>
          <a:ext cx="4933950" cy="4210052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11" name="ID_4A547FC721B4479982A0D7DBCC8E50B8" descr="柜"/>
        <xdr:cNvPicPr/>
      </xdr:nvPicPr>
      <xdr:blipFill>
        <a:blip r:embed="rId10"/>
        <a:srcRect/>
        <a:stretch>
          <a:fillRect/>
        </a:stretch>
      </xdr:blipFill>
      <xdr:spPr>
        <a:xfrm>
          <a:off x="3343275" y="90868496"/>
          <a:ext cx="10059035" cy="7566032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12" name="ID_DF8D926AA8F74C1BBE68412AA762241A" descr=" "/>
        <xdr:cNvPicPr/>
      </xdr:nvPicPr>
      <xdr:blipFill>
        <a:blip r:embed="rId11"/>
        <a:srcRect/>
        <a:stretch>
          <a:fillRect/>
        </a:stretch>
      </xdr:blipFill>
      <xdr:spPr>
        <a:xfrm>
          <a:off x="3333750" y="62115700"/>
          <a:ext cx="7620000" cy="7619996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13" name="ID_D8507B5E40764255863F9A8DD1C93B35" descr=" "/>
        <xdr:cNvPicPr/>
      </xdr:nvPicPr>
      <xdr:blipFill>
        <a:blip r:embed="rId12"/>
        <a:srcRect/>
        <a:stretch>
          <a:fillRect/>
        </a:stretch>
      </xdr:blipFill>
      <xdr:spPr>
        <a:xfrm>
          <a:off x="3333750" y="18542000"/>
          <a:ext cx="7620000" cy="7620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14" name="ID_3841E998FC574AA198E68615B6E6B6F9" descr="单池"/>
        <xdr:cNvPicPr/>
      </xdr:nvPicPr>
      <xdr:blipFill>
        <a:blip r:embed="rId13"/>
        <a:srcRect/>
        <a:stretch>
          <a:fillRect/>
        </a:stretch>
      </xdr:blipFill>
      <xdr:spPr>
        <a:xfrm>
          <a:off x="3343275" y="55638700"/>
          <a:ext cx="10059035" cy="757110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15" name="ID_2D7A49D7A8EE43F580CE3333BA2ABB4C" descr=" "/>
        <xdr:cNvPicPr/>
      </xdr:nvPicPr>
      <xdr:blipFill>
        <a:blip r:embed="rId14"/>
        <a:srcRect/>
        <a:stretch>
          <a:fillRect/>
        </a:stretch>
      </xdr:blipFill>
      <xdr:spPr>
        <a:xfrm>
          <a:off x="3333750" y="77876400"/>
          <a:ext cx="7134225" cy="5410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16" name="ID_14B6F752066145E0ACE2876FA8208E38" descr="盘架"/>
        <xdr:cNvPicPr/>
      </xdr:nvPicPr>
      <xdr:blipFill>
        <a:blip r:embed="rId15"/>
        <a:srcRect/>
        <a:stretch>
          <a:fillRect/>
        </a:stretch>
      </xdr:blipFill>
      <xdr:spPr>
        <a:xfrm>
          <a:off x="3343275" y="63982600"/>
          <a:ext cx="6711315" cy="10086976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17" name="ID_C55D7033717643DB90802EAE14DEAB7E" descr="双灶"/>
        <xdr:cNvPicPr/>
      </xdr:nvPicPr>
      <xdr:blipFill>
        <a:blip r:embed="rId16"/>
        <a:srcRect/>
        <a:stretch>
          <a:fillRect/>
        </a:stretch>
      </xdr:blipFill>
      <xdr:spPr>
        <a:xfrm>
          <a:off x="3343275" y="29679900"/>
          <a:ext cx="9944735" cy="70866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18" name="ID_D70C702D793C4697AC9B81E4A09A667F" descr="醒发箱"/>
        <xdr:cNvPicPr/>
      </xdr:nvPicPr>
      <xdr:blipFill>
        <a:blip r:embed="rId17"/>
        <a:srcRect/>
        <a:stretch>
          <a:fillRect/>
        </a:stretch>
      </xdr:blipFill>
      <xdr:spPr>
        <a:xfrm>
          <a:off x="3343275" y="57492900"/>
          <a:ext cx="7544435" cy="10086972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19" name="ID_2737101A37A74379B7D12724102153AA" descr=" "/>
        <xdr:cNvPicPr/>
      </xdr:nvPicPr>
      <xdr:blipFill>
        <a:blip r:embed="rId18"/>
        <a:srcRect/>
        <a:stretch>
          <a:fillRect/>
        </a:stretch>
      </xdr:blipFill>
      <xdr:spPr>
        <a:xfrm>
          <a:off x="3333750" y="27813000"/>
          <a:ext cx="5705475" cy="52768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0" name="ID_E36ACF7DF549494DB23B21787A67D37D" descr="烟罩3"/>
        <xdr:cNvPicPr/>
      </xdr:nvPicPr>
      <xdr:blipFill>
        <a:blip r:embed="rId19"/>
        <a:srcRect/>
        <a:stretch>
          <a:fillRect/>
        </a:stretch>
      </xdr:blipFill>
      <xdr:spPr>
        <a:xfrm>
          <a:off x="3343275" y="40805100"/>
          <a:ext cx="10059035" cy="757110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1" name="ID_0BBEB6DDD8B742ED97E2C666D8A7E0F7" descr="双碟"/>
        <xdr:cNvPicPr/>
      </xdr:nvPicPr>
      <xdr:blipFill>
        <a:blip r:embed="rId20"/>
        <a:srcRect/>
        <a:stretch>
          <a:fillRect/>
        </a:stretch>
      </xdr:blipFill>
      <xdr:spPr>
        <a:xfrm>
          <a:off x="3343275" y="86233000"/>
          <a:ext cx="10059035" cy="756602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2" name="ID_D7BB6220EB2B4ADCB0C235FB14EEB2CC" descr=" "/>
        <xdr:cNvPicPr/>
      </xdr:nvPicPr>
      <xdr:blipFill>
        <a:blip r:embed="rId21"/>
        <a:srcRect/>
        <a:stretch>
          <a:fillRect/>
        </a:stretch>
      </xdr:blipFill>
      <xdr:spPr>
        <a:xfrm>
          <a:off x="3333750" y="6489700"/>
          <a:ext cx="12182475" cy="162496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3" name="ID_71092320DEBF4CEFBFA7157F53D33028" descr=" "/>
        <xdr:cNvPicPr/>
      </xdr:nvPicPr>
      <xdr:blipFill>
        <a:blip r:embed="rId22"/>
        <a:srcRect/>
        <a:stretch>
          <a:fillRect/>
        </a:stretch>
      </xdr:blipFill>
      <xdr:spPr>
        <a:xfrm>
          <a:off x="3333750" y="35229800"/>
          <a:ext cx="7572375" cy="6657976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4" name="ID_27841E1D8AF34DCC901EF222B21C623A" descr="双开门蒸箱"/>
        <xdr:cNvPicPr/>
      </xdr:nvPicPr>
      <xdr:blipFill>
        <a:blip r:embed="rId23"/>
        <a:srcRect/>
        <a:stretch>
          <a:fillRect/>
        </a:stretch>
      </xdr:blipFill>
      <xdr:spPr>
        <a:xfrm>
          <a:off x="3343275" y="44513500"/>
          <a:ext cx="5658485" cy="10086976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5" name="ID_AA5343F67C7848DB8CDCE330ACB8D682" descr=" "/>
        <xdr:cNvPicPr/>
      </xdr:nvPicPr>
      <xdr:blipFill>
        <a:blip r:embed="rId24"/>
        <a:srcRect/>
        <a:stretch>
          <a:fillRect/>
        </a:stretch>
      </xdr:blipFill>
      <xdr:spPr>
        <a:xfrm>
          <a:off x="3333750" y="78803504"/>
          <a:ext cx="6677025" cy="546734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6" name="ID_08FA7B0958FF42BA99532F144226245E" descr="多功能消毒柜"/>
        <xdr:cNvPicPr/>
      </xdr:nvPicPr>
      <xdr:blipFill>
        <a:blip r:embed="rId25"/>
        <a:srcRect/>
        <a:stretch>
          <a:fillRect/>
        </a:stretch>
      </xdr:blipFill>
      <xdr:spPr>
        <a:xfrm>
          <a:off x="3343275" y="24117300"/>
          <a:ext cx="7549515" cy="10086976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7" name="ID_41745FCF04224C0995DCD1DB04DF2A6C" descr=" "/>
        <xdr:cNvPicPr/>
      </xdr:nvPicPr>
      <xdr:blipFill>
        <a:blip r:embed="rId26"/>
        <a:srcRect/>
        <a:stretch>
          <a:fillRect/>
        </a:stretch>
      </xdr:blipFill>
      <xdr:spPr>
        <a:xfrm>
          <a:off x="3333750" y="97345504"/>
          <a:ext cx="7477125" cy="576262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8" name="ID_7478DEB6EB9044FEBEADBBBD5832D095" descr=" "/>
        <xdr:cNvPicPr/>
      </xdr:nvPicPr>
      <xdr:blipFill>
        <a:blip r:embed="rId27"/>
        <a:srcRect/>
        <a:stretch>
          <a:fillRect/>
        </a:stretch>
      </xdr:blipFill>
      <xdr:spPr>
        <a:xfrm>
          <a:off x="3333750" y="9271000"/>
          <a:ext cx="5772150" cy="56007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9" name="ID_F2DBB82D18FC4459836C299CC206062B" descr="双水池"/>
        <xdr:cNvPicPr/>
      </xdr:nvPicPr>
      <xdr:blipFill>
        <a:blip r:embed="rId28"/>
        <a:srcRect/>
        <a:stretch>
          <a:fillRect/>
        </a:stretch>
      </xdr:blipFill>
      <xdr:spPr>
        <a:xfrm>
          <a:off x="3343275" y="12065000"/>
          <a:ext cx="10059035" cy="756602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0" name="ID_D46B8B6014A04C43B3E3440FED7B564B" descr="大锅灶.jpg9"/>
        <xdr:cNvPicPr/>
      </xdr:nvPicPr>
      <xdr:blipFill>
        <a:blip r:embed="rId29"/>
        <a:srcRect/>
        <a:stretch>
          <a:fillRect/>
        </a:stretch>
      </xdr:blipFill>
      <xdr:spPr>
        <a:xfrm>
          <a:off x="3343275" y="28752800"/>
          <a:ext cx="6839585" cy="8194676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1" name="ID_3735E7E1CB82436A8EBFA3C56F726896" descr=" "/>
        <xdr:cNvPicPr/>
      </xdr:nvPicPr>
      <xdr:blipFill>
        <a:blip r:embed="rId30"/>
        <a:srcRect/>
        <a:stretch>
          <a:fillRect/>
        </a:stretch>
      </xdr:blipFill>
      <xdr:spPr>
        <a:xfrm>
          <a:off x="2415540" y="52133500"/>
          <a:ext cx="1139190" cy="75311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2" name="ID_BDA602833A2346E3A31886DEC1764D95" descr=" "/>
        <xdr:cNvPicPr/>
      </xdr:nvPicPr>
      <xdr:blipFill>
        <a:blip r:embed="rId30"/>
        <a:srcRect/>
        <a:stretch>
          <a:fillRect/>
        </a:stretch>
      </xdr:blipFill>
      <xdr:spPr>
        <a:xfrm>
          <a:off x="2365375" y="52377340"/>
          <a:ext cx="1412875" cy="6845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</etc:cellImages>
</file>

<file path=xl/sharedStrings.xml><?xml version="1.0" encoding="utf-8"?>
<sst xmlns="http://schemas.openxmlformats.org/spreadsheetml/2006/main" count="374" uniqueCount="251">
  <si>
    <t>食堂采购设备清单</t>
  </si>
  <si>
    <t>序号</t>
  </si>
  <si>
    <t>品名</t>
  </si>
  <si>
    <t>规格</t>
  </si>
  <si>
    <t>设备照片</t>
  </si>
  <si>
    <t>参数</t>
  </si>
  <si>
    <t>单位</t>
  </si>
  <si>
    <t>数量</t>
  </si>
  <si>
    <t>品牌</t>
  </si>
  <si>
    <t>型号</t>
  </si>
  <si>
    <t>单价</t>
  </si>
  <si>
    <t>合计</t>
  </si>
  <si>
    <t>平板推车</t>
  </si>
  <si>
    <t>900mm*500mm*900mm</t>
  </si>
  <si>
    <t>—台面201不锈钢冷轧板制造；—单面不锈钢板/1.0mm；—加强筋201/1.2mm；—车架Φ25*0.8不锈钢圆管；—配4寸静音脚轮。</t>
  </si>
  <si>
    <t>台</t>
  </si>
  <si>
    <t>四层平板冲孔货架</t>
  </si>
  <si>
    <t>1200mm*500mm*1550mm</t>
  </si>
  <si>
    <t>一采用优质不锈钢板材1.2厚制作；并均匀冲孔
一调节脚φ38配不锈钢可调子弹脚4个。</t>
  </si>
  <si>
    <t>大米架</t>
  </si>
  <si>
    <t>1800mm*600mm*2500mm</t>
  </si>
  <si>
    <t>优质一级不锈钢制造；—围挡50*25*0.8mm不锈钢方管；—插入式排挡；一立柱50*50*0.75mm不锈钢方管，配套脚。</t>
  </si>
  <si>
    <t>电子落地秤</t>
  </si>
  <si>
    <t>300kg</t>
  </si>
  <si>
    <t>黑字加厚盘40*50；传感器+防水罩；加厚称架；称重精准、读数清晰，采用坚固金属秤架，具备去皮、累计等实用功能，稳定性好、操作简便，适用于食堂、农贸市场及各类商用场景。</t>
  </si>
  <si>
    <t>三槽不锈钢水池</t>
  </si>
  <si>
    <t>1800mm*700mm*800mm</t>
  </si>
  <si>
    <t>采用优质 304 不锈钢板材制作，池体厚度通0.8–1.2mm，整体为三连池一体成型结构，配备独立下水口、防堵提笼和下水管道；常见外形尺寸长度1800mm、宽度700mm、高度800mm。</t>
  </si>
  <si>
    <t>双层工作台</t>
  </si>
  <si>
    <t>1500mm*700mm*800mm</t>
  </si>
  <si>
    <t>—台面201不锈钢冷轧板制造；一要求台面1.2mm，下置格栅型层板；—台面加强处理，下衬加强筋1.2mm；—立柱为Φ38×1.0mm,配子弹调节脚。</t>
  </si>
  <si>
    <t>商用开水器</t>
  </si>
  <si>
    <t>9KW</t>
  </si>
  <si>
    <t>采用不锈钢机身，内胆容量：55L；功率：9KW/380V；产水量：开水130L/H；外型尺寸570*490*1520；制热速度快、出水稳定，具备防干烧和温控保护功能，整机结构坚固耐用。</t>
  </si>
  <si>
    <t>多功能刀具消毒柜</t>
  </si>
  <si>
    <t>1200mm*600mm*1800mm</t>
  </si>
  <si>
    <t>重量65-75kg，外壳及内腔均采用304不锈钢材质，配备双层钢化玻璃门；采用臭氧+紫外线+高温烘干复合消毒方式，符合国家二星级消毒标准，臭氧浓度10-30mg/m³，紫外线灯管功率15W×2，烘干温度45-65℃可调节；内置可调节刀架，可放置30-40把各类刀具，兼容小型厨具消毒，配备触摸式控制屏及多重安全保护，额定电压220V/50Hz，额定功率800-1000W，使用环境温度5-40℃</t>
  </si>
  <si>
    <t>商用电饼铛</t>
  </si>
  <si>
    <t>55型</t>
  </si>
  <si>
    <t>整机采用不锈钢材质，锅盘直径约54-56cm，锅深2-5cm可选，支持上下盘单独加热，采用机械式或数显式控制，具备定时功能和精准控温能力，额定电压220V（部分支持380V可选），额定功率4000-5000W，净重15-41kg</t>
  </si>
  <si>
    <t>调料台</t>
  </si>
  <si>
    <t>400mm*1200mm*1200mm</t>
  </si>
  <si>
    <t>台面采用不低于201不锈钢冷轧板制造；结构稳固，台面平整易清洁，分层储物空间充足，适用于厨房调料摆放与杂物收纳；背板、面板与炉灶配齐。</t>
  </si>
  <si>
    <t>炊用燃气大锅灶</t>
  </si>
  <si>
    <t>1200mm*1200mm*1250mm</t>
  </si>
  <si>
    <t>台面304不锈钢冷轧板制造；一台面1.2mm，侧板、背板、前面板1.0mm；—底架为40×40×4mm角钢及4㎜钢板制作，两层防锈处理，炉脚以Φ60×1.5mm钢管，装调节脚；—装配气阀、气管等部件，电子点火/熄火保护装置；—风机功率220V/0.37kw.</t>
  </si>
  <si>
    <t>中餐燃气炒菜灶</t>
  </si>
  <si>
    <t>1100mm*1200mm*1200mm</t>
  </si>
  <si>
    <t>—台面304不锈钢冷轧板制造；一每个炉头配摇摆龙头，汤锅；一灶面板材为1.2mm不锈钢，侧板、背板、前面板采用1.0mm不锈钢板，底架为40×40×4mm角钢及4㎜钢板制作，两层防锈处理；—装配气阀、气管等部件，电子点火/熄火保护装置；                                                                — 功率：370W/220V。</t>
  </si>
  <si>
    <t>双层平板工作台</t>
  </si>
  <si>
    <t>1800mm*800mm*800mm</t>
  </si>
  <si>
    <t>整机采用304不锈钢材质，台面厚度1.2-1.5mm，双层结构设计，下层可用于储物，台面承重200-300kg，支架采用加厚方管焊接，稳固耐用，表面拉丝处理易清洁、防腐蚀，适配餐饮、食堂、食品加工等商用场景，无额外电气部件，安装便捷，可直接落地使用。</t>
  </si>
  <si>
    <t>双层送餐车</t>
  </si>
  <si>
    <t>采用不低于201不锈钢板制作； —主材采用磨砂贴膜不锈钢板；—推手采用不锈钢圆管整体弯制成型；配4寸静音耐磨加强轮4只。</t>
  </si>
  <si>
    <t>洗手池</t>
  </si>
  <si>
    <t>500mm*400mm*950mm</t>
  </si>
  <si>
    <t>一台面201不锈钢冷轧板制造；—台面1.2mm，洗盆1.0mm；—星盆前端1.0mm优质不锈钢前挡板；一台面下衬1.2mm加强筋；—立柱Φ38×1.0mm，配子弹调节脚。—配感应龙头。</t>
  </si>
  <si>
    <t>四门双机双温柜</t>
  </si>
  <si>
    <t>风冷</t>
  </si>
  <si>
    <t>—风冷无霜，亲水翅片铜管蒸发器；—进口名牌压缩机；—整体角铁焊接框架，环保聚氨脂保温层，高压整体发泡；—门框带除露发热丝，冷凝水自动蒸发，无需排水。优质304不锈钢板制作，提供四门风冷雪柜不锈钢板材（Ni、Cr、C等化学成本含量）符合GB/T3280-2015标准第三方检测机构（带有CMA标志）；—电功率：220V/1kw。</t>
  </si>
  <si>
    <t>不锈钢烟罩</t>
  </si>
  <si>
    <t>7米/1.2米</t>
  </si>
  <si>
    <t>1.采用GB9684-2011食品级304不锈钢制作；
2.烟罩采用1.0mm不锈钢板 ，加强筋1.2mm不锈钢板；
3.采用欧款设计方形前上翘式排烟理念 ，
4.配接油杯 ，过滤式虑油板。
5.配LED照明灯管，采用磨砂玻璃防护采用套管丝牙接驳 ；             6.配内走向送风系统 ，使得厨房内部空气充分对流 ，厨师工作时始终呼 吸新鲜空气；
7.配涡轮式静音送风机 ，与烟罩融为一体 ，美观实用 。    8.动态拦截系统油烟在前端被拦排烟管道始终干净畅通 ；  9.静电式油烟净化处理系统 ，使烹饪时的油烟味二次净化 ； 10.配双进风猪笼式涡轮风机 ，排出厨房净化后的废气     11.需提供中国环境保护产品 CEP认证证书
12.符合 (GB 18483-2001《饮食业油烟排放标准 》  (试行) 及HJ/T  62- 2001《饮食业油烟净化设备技术要求及检测技术规范 》  (试行) ) 标准。</t>
  </si>
  <si>
    <t>平方</t>
  </si>
  <si>
    <t>烟箱</t>
  </si>
  <si>
    <t>箱体常用尺寸约 1200mm×800mm×600mm，板材厚度 1.0~1.2mm 不锈钢，进烟口尺寸 500mm×400mm，工作温度≤120℃，配套风机风压 300~500Pa，排烟风速 8~12m/s。</t>
  </si>
  <si>
    <t>米</t>
  </si>
  <si>
    <t>管子</t>
  </si>
  <si>
    <t>排烟管道常用直径 300mm、400mm、500mm，管壁厚度 0.6~1.0mm；给水及排水管常用管径 DN25、DN32、DN40、DN50、DN75、DN110，工作压力 0.6~1.0MPa，适用温度 - 10℃~80℃。</t>
  </si>
  <si>
    <t>节</t>
  </si>
  <si>
    <t>弯头</t>
  </si>
  <si>
    <t>直径300mm、400mm、500mm，采用90° 直角弯头设计，板材厚度0.6～1.0mm。</t>
  </si>
  <si>
    <t>个</t>
  </si>
  <si>
    <t>变径</t>
  </si>
  <si>
    <t>规格为300mm 变 250mm、400mm 变 300mm、500mm 变 400mm，采用不锈钢或镀锌板制作，板材厚度0.6～1.0mm，锥度过渡顺畅，接口匹配管道尺寸。</t>
  </si>
  <si>
    <t>净化器</t>
  </si>
  <si>
    <t>处理风量为 8000m³/h，输入功率 2.2kW，工作电压 220V，油烟净化效率≥95%，设备尺寸约 1200mm×800mm×700mm，适用风压 300～500Pa，工作温度 - 10℃～60℃。</t>
  </si>
  <si>
    <t>双门蒸饭车</t>
  </si>
  <si>
    <t>24盘</t>
  </si>
  <si>
    <t>—材质：箱体SUS201 2B厚度国标1.5mm，其余板材SUS201，厚度国标1.0mm；                                                                               —8档磁控开关火力控制，自动进水，配置缺水保护模块；                                   —功率：30KW/380V；                                                                                —整机通过IPX6级防水等级测试，四面可直接喷淋；                     —进口IGBT模块，元器件偏差率低，性能稳定，寿命持久；                             —变频风扇设计，根据环境温度高低，自适应调节风扇转速，延长风扇实用寿命；                                                                                 —宽电压设计，实用各类电网电压需求；                             —LED全中文显示屏设计，直观显示设备运行状态；                                 设备工作温度下要求泄露电流接地部件</t>
  </si>
  <si>
    <t>1</t>
  </si>
  <si>
    <t>60粥桶</t>
  </si>
  <si>
    <t>功率400W，容量10L，电压220V</t>
  </si>
  <si>
    <t>单星水池</t>
  </si>
  <si>
    <t>700*700*950</t>
  </si>
  <si>
    <t>一台面201不锈钢冷轧板制造；—台面1.2mm，洗盆1.0mm；—星盆前端1.0mm优质不锈钢前挡板；一台面下衬1.2mm加强筋；—立柱Φ38×1.0mm，配子弹调节脚。</t>
  </si>
  <si>
    <t>醒发箱</t>
  </si>
  <si>
    <t>16 盘</t>
  </si>
  <si>
    <t>—额定电压：220V；—额定功率：2700W；—标准盘数：16盘 ，具备温湿度智能调节功能，内部热风循环均匀，醒发空间充足，运行稳定静音，箱体密封保温性好，配有万向脚轮便于移动，适配各类面点醒发工艺需求。</t>
  </si>
  <si>
    <t>木面工作台</t>
  </si>
  <si>
    <t>—采用优质不锈钢板制作，主材采用1.2mm不锈钢,上面带有5公分案板。</t>
  </si>
  <si>
    <t>馒头架车</t>
  </si>
  <si>
    <t>12盘</t>
  </si>
  <si>
    <t>—采用优质不锈钢板制作，主材采用1.2mm不锈钢,四角加装耐磨万向轮，每层托盘间距均匀合理，可同时放置 12 层馒头蒸盘，层架承重稳定、推拉顺畅，配备万向脚轮方便移动转向，整体耐腐蚀易清洁。</t>
  </si>
  <si>
    <t>和面机</t>
  </si>
  <si>
    <t>25公斤</t>
  </si>
  <si>
    <t>输入功率2.2KW，额定功率50Hz，额定电压220V，防水程度1PX1，全不锈钢和面部件，大功率纯铜电机，加厚面桶鸡架，链接传动，全面包钢静音。</t>
  </si>
  <si>
    <t>留样柜</t>
  </si>
  <si>
    <t>620mm*805mm*1920mm</t>
  </si>
  <si>
    <t>—风冷无霜，亲水翅片铜管蒸发器；—进口名牌压缩机；—整体角铁焊接框架，环保聚氨脂保温层，高压整体发泡；—门框带除露发热丝，冷凝水自动蒸发，无需排水。— 行业顶尖，性能可靠，顶置式一体化尖端风冷制冷系统，全铜管路制冷系统 — 节能环保，智能高效；标配冷凝水自蒸发系统；搁架数量：9套—100mm调整脚 （可调高度：100mm-125mm）—电源：220V</t>
  </si>
  <si>
    <t>保温送餐车</t>
  </si>
  <si>
    <t>1350mm*680mm*820mm</t>
  </si>
  <si>
    <t>一般采用 304 食品级不锈钢材质，双层壳体搭配聚氨酯发泡或隔热棉保温层，门体带硅胶密封，具备热风循环或电加热功能，温控范围多在 30℃~85℃，断电后仍可保温 1~3 小时；设备配有 5-6 寸静音万向带刹车脚轮，使用 220V 电压，功率通常在 1.3-3.0kW</t>
  </si>
  <si>
    <t>五格保温售卖台柜</t>
  </si>
  <si>
    <t>台面采用优质201不锈钢冷轧板制造； —台面1.0mm,加强筋1.2mm；控制面板1.0mm，水箱0.8mm；—配进水阀、排污阀；—配3KW/220V发热管；—配1/1份盘连盖5套；立柱配调节脚。</t>
  </si>
  <si>
    <t>冲孔保温售卖台柜</t>
  </si>
  <si>
    <t>台面采用不低于201不锈钢冷轧板制造； —台面1.0mm,加强筋1.2mm；—控制面板1.0mm，水箱0.8mm；配进水阀、排污阀，3KW/220V发热管；立柱配调节脚。</t>
  </si>
  <si>
    <t>消毒柜</t>
  </si>
  <si>
    <t>热风循环</t>
  </si>
  <si>
    <t>功率4.4KW，不锈钢双层发泡，钢化耐高温玻璃门，四个深框，四个浅框四套加热系统，四个风扇。高温消毒125度，节能定时控温，温度均匀，热风循环烘干，无磁不锈钢箱体。</t>
  </si>
  <si>
    <t>保洁柜</t>
  </si>
  <si>
    <t>1180mm*500mm*1800mm</t>
  </si>
  <si>
    <t>采用广东优质不锈钢制作
台面1.0mm, 支架、通脚为φ51×δ1.0mm不锈钢,
1.0mm不锈钢上翻门,
配φ51不锈钢可调重力脚。</t>
  </si>
  <si>
    <t>双孔孔收餐台</t>
  </si>
  <si>
    <t>1600mm*600mm*800mm</t>
  </si>
  <si>
    <t>台面使用不低于201不锈钢冷轧板制造，台面加强处理，下衬加强筋配子弹调节脚。</t>
  </si>
  <si>
    <t>紫外线消毒灯</t>
  </si>
  <si>
    <t>40W</t>
  </si>
  <si>
    <t>额定功率 40 瓦，杀菌效率高、使用寿命长，安装简便，适用于厨房、食堂、食品加工间等场所的空气及物体表面消毒，安全耐用</t>
  </si>
  <si>
    <t>灭蝇灯</t>
  </si>
  <si>
    <t>30W</t>
  </si>
  <si>
    <t>能有效的吸引蚊蝇靠近高压网进行电击，高压网利用先进的安全升压技术；—耗电少，无毒无味，无需药剂的环保产品。</t>
  </si>
  <si>
    <t>餐椅</t>
  </si>
  <si>
    <t>标准版</t>
  </si>
  <si>
    <t>座面高度 450mm，座面尺寸约 420mm×450mm，整体高度 800mm，座椅宽度 500mm，深度 500mm，管材壁厚 1.2～1.5mm</t>
  </si>
  <si>
    <t>张</t>
  </si>
  <si>
    <t>四人餐桌</t>
  </si>
  <si>
    <t>1200mm*800mm*700mm</t>
  </si>
  <si>
    <t>尺寸为1200mm×600mm×750mm，桌面厚度约 1.2mm 不锈钢材质，支架采用不锈钢方管制作，管径约 50mm×25mm，壁厚 1.0～1.2mm，单桌额定承载约 200kg</t>
  </si>
  <si>
    <t>说明：以上产品均用参考图，具体以现场考察测量为准，本项目采购价款为含税价。投标人应自行确认自身增值税纳税人资格及可开具发票类型。
若中标人为增值税一般纳税人，须向采购人提供适用税率为13%的增值税专用发票。
若中标人不具备开具13%税率增值税专用发票的资格，导致采购人无法足额抵扣进项税额的，中标人应在中标总价基础上，给予采购人相应价格优惠，以弥补进项税抵扣损失。</t>
  </si>
  <si>
    <t>产品名称</t>
  </si>
  <si>
    <t>技术参数</t>
  </si>
  <si>
    <t>块餐盘</t>
  </si>
  <si>
    <t>不锈钢304大六格</t>
  </si>
  <si>
    <t>采用 304 不锈钢材质，大六格结构，符合食品接触安全标准，耐高低温、易清洗消毒。</t>
  </si>
  <si>
    <t>不锈钢小汤碗</t>
  </si>
  <si>
    <t>304材质</t>
  </si>
  <si>
    <t>304 不锈钢材质，壁厚均匀，表面光洁，耐腐蚀，适用于食堂餐饮使用。</t>
  </si>
  <si>
    <t>不锈钢筷子</t>
  </si>
  <si>
    <t>304 不锈钢材质，表面精细抛光，防滑易洁，符合食品安全卫生要求。</t>
  </si>
  <si>
    <t>双</t>
  </si>
  <si>
    <t>70炒锅</t>
  </si>
  <si>
    <t>锅口直径 70cm，加厚锅体，导热均匀，坚固耐用，适配商用厨房灶台。</t>
  </si>
  <si>
    <t>50炒锅</t>
  </si>
  <si>
    <t>50公分</t>
  </si>
  <si>
    <t>规格 50 公分，加厚金属锅体，手柄牢固，耐高温，适用于食堂大锅烹饪。</t>
  </si>
  <si>
    <t>45炒锅</t>
  </si>
  <si>
    <t>4公分</t>
  </si>
  <si>
    <t>规格 45 公分，锅体厚实，受热稳定，适合后厨批量炒制菜品。</t>
  </si>
  <si>
    <t>单把炒锅</t>
  </si>
  <si>
    <t>单柄设计，操作灵活，锅体轻薄耐用，满足中式烹饪需求。</t>
  </si>
  <si>
    <t>大锅铲</t>
  </si>
  <si>
    <t>不锈钢材质，长柄防烫，铲头厚实，适用于大锅翻炒作业。</t>
  </si>
  <si>
    <t>不锈钢料缸</t>
  </si>
  <si>
    <t>18公分</t>
  </si>
  <si>
    <t>直径 18 公分，304 不锈钢材质，结构稳固，用于调料、佐料盛放。</t>
  </si>
  <si>
    <t>16公分</t>
  </si>
  <si>
    <t>直径 16 公分，304 不锈钢材质，耐腐蚀易清洁，满足后厨分类使用。</t>
  </si>
  <si>
    <t>不锈钢大漏勺</t>
  </si>
  <si>
    <t>不锈钢材质，网孔均匀，沥水顺畅，适用于食材焯水、沥油。</t>
  </si>
  <si>
    <t>密漏勺</t>
  </si>
  <si>
    <t>细密网眼结构，不锈钢材质，可有效过滤汤汁、残渣，过滤效果好。</t>
  </si>
  <si>
    <t>大油缸带盖</t>
  </si>
  <si>
    <t>不锈钢材质，带密封盖，防尘防污，容量充足，用于食用油储存。</t>
  </si>
  <si>
    <t>小漏勺</t>
  </si>
  <si>
    <t>不锈钢材质，小巧轻便，适用于小份食材沥水、捞取。</t>
  </si>
  <si>
    <t>不锈钢吊汤桶</t>
  </si>
  <si>
    <t>60公分</t>
  </si>
  <si>
    <t>直径 60 公分，304 不锈钢材质，带盖，大容量，适合熬汤、煮制使用。</t>
  </si>
  <si>
    <t>直径 50 公分，304 不锈钢材质，壁厚均匀，耐高温，适用于食堂熬煮。</t>
  </si>
  <si>
    <t>40公分</t>
  </si>
  <si>
    <t>直径 40 公分，304 不锈钢材质，坚固耐用，加热均匀。</t>
  </si>
  <si>
    <t>炒勺</t>
  </si>
  <si>
    <t>不锈钢材质，勺头圆润，长柄防烫，适用于翻炒、盛取菜肴。</t>
  </si>
  <si>
    <t>水勺</t>
  </si>
  <si>
    <t>加厚不锈钢材质，容量适中，用于舀水、盛汤等操作。</t>
  </si>
  <si>
    <t>打饭勺</t>
  </si>
  <si>
    <t>食品级不锈钢材质，表面光滑不粘饭，便于食堂分餐打饭。</t>
  </si>
  <si>
    <t>大盒子</t>
  </si>
  <si>
    <t>50*70</t>
  </si>
  <si>
    <t>外形尺寸 50cm×70cm，材质坚固，带盖防尘，用于食材收纳储存。</t>
  </si>
  <si>
    <t>三层餐车</t>
  </si>
  <si>
    <t>1200*60*80</t>
  </si>
  <si>
    <t>外形尺寸 1200mm×600mm×800mm，不锈钢材质，三层置物，配万向轮，移动灵活。</t>
  </si>
  <si>
    <t>馍夹子</t>
  </si>
  <si>
    <t>食品级材质，夹持稳固，卫生安全，用于馒头、面点取放。</t>
  </si>
  <si>
    <t>工作服</t>
  </si>
  <si>
    <t>涤棉混纺面料，透气耐磨，易清洗，适合后厨工作人员穿着。</t>
  </si>
  <si>
    <t>围裙</t>
  </si>
  <si>
    <t>防水防油面料，穿戴方便，有效防护油污污染。</t>
  </si>
  <si>
    <t>皮围裙</t>
  </si>
  <si>
    <t>加厚防水皮质，耐油污、易擦洗，适用于重油污作业环境。</t>
  </si>
  <si>
    <t>皮手套</t>
  </si>
  <si>
    <t>加厚防水防滑材质，隔热防烫，保护操作人员手部安全。</t>
  </si>
  <si>
    <t>绿色大垃圾桶</t>
  </si>
  <si>
    <t>容量 240L，HDPE 全新料，带盖密封，抗摔耐用，用于餐厨垃圾收集。</t>
  </si>
  <si>
    <t>绿色小垃圾桶</t>
  </si>
  <si>
    <t>容量 120L，环保塑料材质，密封性好，适用于后厨垃圾分类存放。</t>
  </si>
  <si>
    <t>不锈钢方盘大</t>
  </si>
  <si>
    <t>40*60</t>
  </si>
  <si>
    <t>外形尺寸 40cm×60cm，304 不锈钢材质，深浅适中，耐高温易清洗。</t>
  </si>
  <si>
    <t>不锈钢方盘小</t>
  </si>
  <si>
    <t>30*40</t>
  </si>
  <si>
    <t>外形尺寸 30cm×40cm，304 不锈钢材质，平整光洁，适用于配菜、盛菜。</t>
  </si>
  <si>
    <t>切菜刀</t>
  </si>
  <si>
    <t>高硬度不锈钢刀身，锋利耐用，手柄防滑，适用于蔬菜、肉类切配。</t>
  </si>
  <si>
    <t>砍骨刀</t>
  </si>
  <si>
    <t>加厚刀体，高碳钢材质，硬度高，适用于骨头、冻肉等硬质食材切割。</t>
  </si>
  <si>
    <t>塑料菜墩分色</t>
  </si>
  <si>
    <t>白、红、绿、蓝50*8</t>
  </si>
  <si>
    <t>直径 50cm，厚度 8cm，食品级 PE 材质，分白、红、绿、蓝四色，生熟分开，抗菌耐切。</t>
  </si>
  <si>
    <t>刀架</t>
  </si>
  <si>
    <t>伍格</t>
  </si>
  <si>
    <t>五格结构，材质稳固，可分类放置刀具，收纳整齐，使用安全。</t>
  </si>
  <si>
    <t>不锈大盆</t>
  </si>
  <si>
    <t>70公分</t>
  </si>
  <si>
    <t>直径 70 公分，304 不锈钢材质，加深加厚，大容量，耐碰撞易清洁。</t>
  </si>
  <si>
    <t>直径 60 公分，304 不锈钢材质，盆壁光滑，适用于洗菜、和面、拌料。</t>
  </si>
  <si>
    <t>不锈钢 中盆</t>
  </si>
  <si>
    <t>直径 50 公分，304 不锈钢材质，坚固耐用，用途广泛。</t>
  </si>
  <si>
    <t>不锈钢小盆</t>
  </si>
  <si>
    <t>直径 40 公分，304 不锈钢材质，轻便实用，适合配菜、盛料。</t>
  </si>
  <si>
    <t>漏盆</t>
  </si>
  <si>
    <t>直径 60 公分，304 不锈钢材质，多孔沥水设计，用于洗菜、淘洗食材。</t>
  </si>
  <si>
    <t>净菜筐</t>
  </si>
  <si>
    <t>食品级塑料材质，镂空沥水，用于盛放清洗后净菜。</t>
  </si>
  <si>
    <t>毛菜筐</t>
  </si>
  <si>
    <t>高强度塑料材质，耐摔耐磨，用于存放未加工生鲜蔬菜。</t>
  </si>
  <si>
    <t>保鲜盒带盖大</t>
  </si>
  <si>
    <t>32*42</t>
  </si>
  <si>
    <t>外形尺寸 32cm×42cm，食品级 PP 材质，带盖密封，冷藏保鲜，防串味。</t>
  </si>
  <si>
    <t>保鲜盒带盖中</t>
  </si>
  <si>
    <t>28*36</t>
  </si>
  <si>
    <t>外形尺寸 28cm×36cm，密封性能好，适用于食材分类储存。</t>
  </si>
  <si>
    <t>保鲜盒带盖小</t>
  </si>
  <si>
    <t>22*32</t>
  </si>
  <si>
    <t>外形尺寸 22cm×32cm，小巧实用，便于小件食材存放。</t>
  </si>
  <si>
    <t>储藏大盒带盖</t>
  </si>
  <si>
    <t>40*50</t>
  </si>
  <si>
    <t>外形尺寸 40cm×50cm，大容量带盖，防潮防尘，适用于干货、食材储存。</t>
  </si>
  <si>
    <t>隔断玻璃</t>
  </si>
  <si>
    <t>定制</t>
  </si>
  <si>
    <t>采用钢化玻璃材质，厚度符合国家规范，安全强度高，透光性好，边框材质坚固耐用，安装平整牢固，满足使用区域分隔及安全使用要求，按实际现场尺寸定制。</t>
  </si>
  <si>
    <t>超市货架</t>
  </si>
  <si>
    <t>组</t>
  </si>
  <si>
    <t>采用优质冷轧钢板材质，表面静电喷塑处理，防锈耐腐蚀，层板可调节，结构稳固承重性强，拆装便捷，根据现场布局及使用需求定制尺寸与层数，适用于商品陈列摆放。</t>
  </si>
  <si>
    <t>立式冰箱</t>
  </si>
  <si>
    <t>常规</t>
  </si>
  <si>
    <t>商用立式冷藏 / 冷冻冰箱，制冷稳定，温度可控，内胆不锈钢材质，保温效果好，节能环保，具备温控、制冷保护等功能，符合食品储存卫生标准，适用于食材冷藏保鲜。</t>
  </si>
  <si>
    <t>隔断</t>
  </si>
  <si>
    <t>约30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</si>
</sst>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 "/>
  </numFmts>
  <fonts count="33">
    <font>
      <sz val="11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22"/>
      <name val="宋体"/>
      <charset val="134"/>
    </font>
    <font>
      <sz val="9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S Sans Serif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protection locked="0"/>
    </xf>
    <xf numFmtId="0" fontId="3" fillId="0" borderId="0">
      <protection locked="0"/>
    </xf>
  </cellStyleXfs>
  <cellXfs count="6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top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0" fillId="0" borderId="2" xfId="0" applyFont="1" applyBorder="1">
      <alignment vertical="center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0" fontId="6" fillId="0" borderId="2" xfId="49" applyFont="1" applyBorder="1" applyAlignment="1" applyProtection="1">
      <alignment horizontal="center" vertical="center" wrapText="1"/>
    </xf>
    <xf numFmtId="0" fontId="0" fillId="0" borderId="2" xfId="0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7" fontId="0" fillId="0" borderId="2" xfId="0" applyNumberFormat="1" applyFont="1" applyBorder="1" applyAlignment="1">
      <alignment horizontal="center" vertical="center" wrapText="1"/>
    </xf>
    <xf numFmtId="178" fontId="6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 wrapText="1"/>
    </xf>
    <xf numFmtId="0" fontId="6" fillId="2" borderId="2" xfId="49" applyFont="1" applyFill="1" applyBorder="1" applyAlignment="1" applyProtection="1">
      <alignment horizontal="center" vertical="center" wrapText="1"/>
    </xf>
    <xf numFmtId="0" fontId="10" fillId="0" borderId="2" xfId="50" applyFont="1" applyBorder="1" applyAlignment="1" applyProtection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6.png"/><Relationship Id="rId8" Type="http://schemas.openxmlformats.org/officeDocument/2006/relationships/image" Target="media/image15.jpeg"/><Relationship Id="rId7" Type="http://schemas.openxmlformats.org/officeDocument/2006/relationships/image" Target="media/image14.jpeg"/><Relationship Id="rId6" Type="http://schemas.openxmlformats.org/officeDocument/2006/relationships/image" Target="media/image13.png"/><Relationship Id="rId5" Type="http://schemas.openxmlformats.org/officeDocument/2006/relationships/image" Target="media/image12.jpeg"/><Relationship Id="rId4" Type="http://schemas.openxmlformats.org/officeDocument/2006/relationships/image" Target="media/image11.jpeg"/><Relationship Id="rId30" Type="http://schemas.openxmlformats.org/officeDocument/2006/relationships/image" Target="media/image37.png"/><Relationship Id="rId3" Type="http://schemas.openxmlformats.org/officeDocument/2006/relationships/image" Target="media/image10.png"/><Relationship Id="rId29" Type="http://schemas.openxmlformats.org/officeDocument/2006/relationships/image" Target="media/image36.jpeg"/><Relationship Id="rId28" Type="http://schemas.openxmlformats.org/officeDocument/2006/relationships/image" Target="media/image35.jpeg"/><Relationship Id="rId27" Type="http://schemas.openxmlformats.org/officeDocument/2006/relationships/image" Target="media/image34.png"/><Relationship Id="rId26" Type="http://schemas.openxmlformats.org/officeDocument/2006/relationships/image" Target="media/image33.png"/><Relationship Id="rId25" Type="http://schemas.openxmlformats.org/officeDocument/2006/relationships/image" Target="media/image32.jpeg"/><Relationship Id="rId24" Type="http://schemas.openxmlformats.org/officeDocument/2006/relationships/image" Target="media/image31.png"/><Relationship Id="rId23" Type="http://schemas.openxmlformats.org/officeDocument/2006/relationships/image" Target="media/image30.jpeg"/><Relationship Id="rId22" Type="http://schemas.openxmlformats.org/officeDocument/2006/relationships/image" Target="media/image29.png"/><Relationship Id="rId21" Type="http://schemas.openxmlformats.org/officeDocument/2006/relationships/image" Target="media/image28.png"/><Relationship Id="rId20" Type="http://schemas.openxmlformats.org/officeDocument/2006/relationships/image" Target="media/image27.jpeg"/><Relationship Id="rId2" Type="http://schemas.openxmlformats.org/officeDocument/2006/relationships/image" Target="media/image9.jpeg"/><Relationship Id="rId19" Type="http://schemas.openxmlformats.org/officeDocument/2006/relationships/image" Target="media/image26.jpeg"/><Relationship Id="rId18" Type="http://schemas.openxmlformats.org/officeDocument/2006/relationships/image" Target="media/image25.png"/><Relationship Id="rId17" Type="http://schemas.openxmlformats.org/officeDocument/2006/relationships/image" Target="media/image24.jpeg"/><Relationship Id="rId16" Type="http://schemas.openxmlformats.org/officeDocument/2006/relationships/image" Target="media/image23.jpeg"/><Relationship Id="rId15" Type="http://schemas.openxmlformats.org/officeDocument/2006/relationships/image" Target="media/image22.jpeg"/><Relationship Id="rId14" Type="http://schemas.openxmlformats.org/officeDocument/2006/relationships/image" Target="media/image21.png"/><Relationship Id="rId13" Type="http://schemas.openxmlformats.org/officeDocument/2006/relationships/image" Target="media/image20.jpeg"/><Relationship Id="rId12" Type="http://schemas.openxmlformats.org/officeDocument/2006/relationships/image" Target="media/image19.png"/><Relationship Id="rId11" Type="http://schemas.openxmlformats.org/officeDocument/2006/relationships/image" Target="media/image18.png"/><Relationship Id="rId10" Type="http://schemas.openxmlformats.org/officeDocument/2006/relationships/image" Target="media/image17.jpeg"/><Relationship Id="rId1" Type="http://schemas.openxmlformats.org/officeDocument/2006/relationships/image" Target="media/image8.png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239451</xdr:colOff>
      <xdr:row>10</xdr:row>
      <xdr:rowOff>88403</xdr:rowOff>
    </xdr:from>
    <xdr:to>
      <xdr:col>3</xdr:col>
      <xdr:colOff>1169840</xdr:colOff>
      <xdr:row>10</xdr:row>
      <xdr:rowOff>1154162</xdr:rowOff>
    </xdr:to>
    <xdr:pic>
      <xdr:nvPicPr>
        <xdr:cNvPr id="2" name="图片 3" descr=" "/>
        <xdr:cNvPicPr/>
      </xdr:nvPicPr>
      <xdr:blipFill>
        <a:blip r:embed="rId1"/>
        <a:srcRect/>
        <a:stretch>
          <a:fillRect/>
        </a:stretch>
      </xdr:blipFill>
      <xdr:spPr>
        <a:xfrm>
          <a:off x="2555875" y="12616180"/>
          <a:ext cx="930275" cy="8261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2</xdr:row>
      <xdr:rowOff>0</xdr:rowOff>
    </xdr:from>
    <xdr:to>
      <xdr:col>3</xdr:col>
      <xdr:colOff>1508760</xdr:colOff>
      <xdr:row>3</xdr:row>
      <xdr:rowOff>44484</xdr:rowOff>
    </xdr:to>
    <xdr:pic>
      <xdr:nvPicPr>
        <xdr:cNvPr id="3" name="图片 2" descr=" "/>
        <xdr:cNvPicPr/>
      </xdr:nvPicPr>
      <xdr:blipFill>
        <a:blip r:embed="rId2"/>
        <a:srcRect/>
        <a:stretch>
          <a:fillRect/>
        </a:stretch>
      </xdr:blipFill>
      <xdr:spPr>
        <a:xfrm>
          <a:off x="2316480" y="754380"/>
          <a:ext cx="1508760" cy="593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7</xdr:row>
      <xdr:rowOff>0</xdr:rowOff>
    </xdr:from>
    <xdr:to>
      <xdr:col>3</xdr:col>
      <xdr:colOff>1508760</xdr:colOff>
      <xdr:row>7</xdr:row>
      <xdr:rowOff>850106</xdr:rowOff>
    </xdr:to>
    <xdr:pic>
      <xdr:nvPicPr>
        <xdr:cNvPr id="4" name="图片 10" descr="货架"/>
        <xdr:cNvPicPr/>
      </xdr:nvPicPr>
      <xdr:blipFill>
        <a:blip r:embed="rId3"/>
        <a:srcRect l="-668" t="12391" r="668" b="-12391"/>
        <a:stretch>
          <a:fillRect/>
        </a:stretch>
      </xdr:blipFill>
      <xdr:spPr>
        <a:xfrm>
          <a:off x="2316480" y="7002145"/>
          <a:ext cx="1508760" cy="849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60960</xdr:colOff>
      <xdr:row>1</xdr:row>
      <xdr:rowOff>66040</xdr:rowOff>
    </xdr:from>
    <xdr:to>
      <xdr:col>3</xdr:col>
      <xdr:colOff>1133475</xdr:colOff>
      <xdr:row>1</xdr:row>
      <xdr:rowOff>875665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29840" y="358140"/>
          <a:ext cx="1072515" cy="809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121920</xdr:colOff>
      <xdr:row>2</xdr:row>
      <xdr:rowOff>190500</xdr:rowOff>
    </xdr:from>
    <xdr:to>
      <xdr:col>3</xdr:col>
      <xdr:colOff>999490</xdr:colOff>
      <xdr:row>2</xdr:row>
      <xdr:rowOff>869315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590800" y="1435100"/>
          <a:ext cx="877570" cy="678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320040</xdr:colOff>
      <xdr:row>3</xdr:row>
      <xdr:rowOff>53340</xdr:rowOff>
    </xdr:from>
    <xdr:to>
      <xdr:col>3</xdr:col>
      <xdr:colOff>822960</xdr:colOff>
      <xdr:row>3</xdr:row>
      <xdr:rowOff>831850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788920" y="2275840"/>
          <a:ext cx="502920" cy="7785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182880</xdr:colOff>
      <xdr:row>1</xdr:row>
      <xdr:rowOff>78740</xdr:rowOff>
    </xdr:from>
    <xdr:to>
      <xdr:col>3</xdr:col>
      <xdr:colOff>709295</xdr:colOff>
      <xdr:row>1</xdr:row>
      <xdr:rowOff>830580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86000" y="370840"/>
          <a:ext cx="526415" cy="751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pane ySplit="2" topLeftCell="A3" activePane="bottomLeft" state="frozen"/>
      <selection/>
      <selection pane="bottomLeft" activeCell="A1" sqref="A1:K1"/>
    </sheetView>
  </sheetViews>
  <sheetFormatPr defaultColWidth="9" defaultRowHeight="14.4"/>
  <cols>
    <col min="1" max="1" width="4.66666666666667" style="24" customWidth="1"/>
    <col min="2" max="2" width="9.11111111111111" style="25" customWidth="1"/>
    <col min="3" max="3" width="20" style="24" customWidth="1"/>
    <col min="4" max="4" width="22" style="24" customWidth="1"/>
    <col min="5" max="5" width="44.7777777777778" style="26" customWidth="1"/>
    <col min="6" max="6" width="6.55555555555556" style="27" customWidth="1"/>
    <col min="7" max="7" width="7.22222222222222" style="27" customWidth="1"/>
    <col min="8" max="8" width="5.88888888888889" customWidth="1"/>
    <col min="9" max="9" width="6.11111111111111" customWidth="1"/>
    <col min="10" max="10" width="5.88888888888889" customWidth="1"/>
    <col min="11" max="11" width="6.44444444444444" customWidth="1"/>
  </cols>
  <sheetData>
    <row r="1" ht="28.2" spans="1:11">
      <c r="A1" s="28" t="s">
        <v>0</v>
      </c>
      <c r="B1" s="28"/>
      <c r="C1" s="28"/>
      <c r="D1" s="28"/>
      <c r="E1" s="29"/>
      <c r="F1" s="28"/>
      <c r="G1" s="28"/>
      <c r="H1" s="28"/>
      <c r="I1" s="28"/>
      <c r="J1" s="28"/>
      <c r="K1" s="28"/>
    </row>
    <row r="2" s="21" customFormat="1" ht="31.2" spans="1:11">
      <c r="A2" s="30" t="s">
        <v>1</v>
      </c>
      <c r="B2" s="30" t="s">
        <v>2</v>
      </c>
      <c r="C2" s="30" t="s">
        <v>3</v>
      </c>
      <c r="D2" s="30" t="s">
        <v>4</v>
      </c>
      <c r="E2" s="31" t="s">
        <v>5</v>
      </c>
      <c r="F2" s="32" t="s">
        <v>6</v>
      </c>
      <c r="G2" s="33" t="s">
        <v>7</v>
      </c>
      <c r="H2" s="34" t="s">
        <v>8</v>
      </c>
      <c r="I2" s="34" t="s">
        <v>9</v>
      </c>
      <c r="J2" s="34" t="s">
        <v>10</v>
      </c>
      <c r="K2" s="34" t="s">
        <v>11</v>
      </c>
    </row>
    <row r="3" ht="43.2" spans="1:11">
      <c r="A3" s="35">
        <v>1</v>
      </c>
      <c r="B3" s="36" t="s">
        <v>12</v>
      </c>
      <c r="C3" s="36" t="s">
        <v>13</v>
      </c>
      <c r="D3" s="36"/>
      <c r="E3" s="37" t="s">
        <v>14</v>
      </c>
      <c r="F3" s="36" t="s">
        <v>15</v>
      </c>
      <c r="G3" s="38">
        <v>1</v>
      </c>
      <c r="H3" s="8"/>
      <c r="I3" s="8"/>
      <c r="J3" s="8"/>
      <c r="K3" s="8"/>
    </row>
    <row r="4" ht="115.3" spans="1:11">
      <c r="A4" s="35">
        <v>2</v>
      </c>
      <c r="B4" s="36" t="s">
        <v>16</v>
      </c>
      <c r="C4" s="36" t="s">
        <v>17</v>
      </c>
      <c r="D4" s="36" t="str">
        <f>_xlfn.DISPIMG("ID_7478DEB6EB9044FEBEADBBBD5832D095",1)</f>
        <v>=DISPIMG("ID_7478DEB6EB9044FEBEADBBBD5832D095",1)</v>
      </c>
      <c r="E4" s="37" t="s">
        <v>18</v>
      </c>
      <c r="F4" s="35" t="s">
        <v>15</v>
      </c>
      <c r="G4" s="38">
        <v>7</v>
      </c>
      <c r="H4" s="8"/>
      <c r="I4" s="8"/>
      <c r="J4" s="8"/>
      <c r="K4" s="8"/>
    </row>
    <row r="5" ht="85.85" spans="1:11">
      <c r="A5" s="35">
        <v>3</v>
      </c>
      <c r="B5" s="36" t="s">
        <v>19</v>
      </c>
      <c r="C5" s="36" t="s">
        <v>20</v>
      </c>
      <c r="D5" s="36" t="str">
        <f>_xlfn.DISPIMG("ID_44BDEFBE1A6D4F54B85624BA82C55115",1)</f>
        <v>=DISPIMG("ID_44BDEFBE1A6D4F54B85624BA82C55115",1)</v>
      </c>
      <c r="E5" s="19" t="s">
        <v>21</v>
      </c>
      <c r="F5" s="35" t="s">
        <v>15</v>
      </c>
      <c r="G5" s="38">
        <v>2</v>
      </c>
      <c r="H5" s="8"/>
      <c r="I5" s="8"/>
      <c r="J5" s="8"/>
      <c r="K5" s="8"/>
    </row>
    <row r="6" ht="157.85" spans="1:11">
      <c r="A6" s="35">
        <v>4</v>
      </c>
      <c r="B6" s="36" t="s">
        <v>22</v>
      </c>
      <c r="C6" s="39" t="s">
        <v>23</v>
      </c>
      <c r="D6" s="39" t="str">
        <f>_xlfn.DISPIMG("ID_D7BB6220EB2B4ADCB0C235FB14EEB2CC",1)</f>
        <v>=DISPIMG("ID_D7BB6220EB2B4ADCB0C235FB14EEB2CC",1)</v>
      </c>
      <c r="E6" s="37" t="s">
        <v>24</v>
      </c>
      <c r="F6" s="35" t="s">
        <v>15</v>
      </c>
      <c r="G6" s="38">
        <v>1</v>
      </c>
      <c r="H6" s="8"/>
      <c r="I6" s="8"/>
      <c r="J6" s="8"/>
      <c r="K6" s="8"/>
    </row>
    <row r="7" ht="89.75" spans="1:11">
      <c r="A7" s="35">
        <v>5</v>
      </c>
      <c r="B7" s="36" t="s">
        <v>25</v>
      </c>
      <c r="C7" s="36" t="s">
        <v>26</v>
      </c>
      <c r="D7" s="40" t="str">
        <f>_xlfn.DISPIMG("ID_F2DBB82D18FC4459836C299CC206062B",1)</f>
        <v>=DISPIMG("ID_F2DBB82D18FC4459836C299CC206062B",1)</v>
      </c>
      <c r="E7" s="19" t="s">
        <v>27</v>
      </c>
      <c r="F7" s="36" t="s">
        <v>15</v>
      </c>
      <c r="G7" s="38">
        <v>5</v>
      </c>
      <c r="H7" s="8"/>
      <c r="I7" s="8"/>
      <c r="J7" s="8"/>
      <c r="K7" s="8"/>
    </row>
    <row r="8" ht="118.8" spans="1:11">
      <c r="A8" s="35">
        <v>6</v>
      </c>
      <c r="B8" s="36" t="s">
        <v>28</v>
      </c>
      <c r="C8" s="36" t="s">
        <v>29</v>
      </c>
      <c r="D8" s="36" t="str">
        <f>_xlfn.DISPIMG("ID_D8507B5E40764255863F9A8DD1C93B35",1)</f>
        <v>=DISPIMG("ID_D8507B5E40764255863F9A8DD1C93B35",1)</v>
      </c>
      <c r="E8" s="37" t="s">
        <v>30</v>
      </c>
      <c r="F8" s="35" t="s">
        <v>15</v>
      </c>
      <c r="G8" s="41">
        <v>2</v>
      </c>
      <c r="H8" s="8"/>
      <c r="I8" s="8"/>
      <c r="J8" s="8"/>
      <c r="K8" s="8"/>
    </row>
    <row r="9" ht="158.2" spans="1:11">
      <c r="A9" s="35">
        <v>7</v>
      </c>
      <c r="B9" s="36" t="s">
        <v>31</v>
      </c>
      <c r="C9" s="36" t="s">
        <v>32</v>
      </c>
      <c r="D9" s="36" t="str">
        <f>_xlfn.DISPIMG("ID_936308676A8B49D598F8EA4C40116C9E",1)</f>
        <v>=DISPIMG("ID_936308676A8B49D598F8EA4C40116C9E",1)</v>
      </c>
      <c r="E9" s="37" t="s">
        <v>33</v>
      </c>
      <c r="F9" s="35" t="s">
        <v>15</v>
      </c>
      <c r="G9" s="38">
        <v>1</v>
      </c>
      <c r="H9" s="8"/>
      <c r="I9" s="8"/>
      <c r="J9" s="8"/>
      <c r="K9" s="8"/>
    </row>
    <row r="10" ht="158.1" spans="1:11">
      <c r="A10" s="35">
        <v>8</v>
      </c>
      <c r="B10" s="36" t="s">
        <v>34</v>
      </c>
      <c r="C10" s="36" t="s">
        <v>35</v>
      </c>
      <c r="D10" s="36" t="str">
        <f>_xlfn.DISPIMG("ID_08FA7B0958FF42BA99532F144226245E",1)</f>
        <v>=DISPIMG("ID_08FA7B0958FF42BA99532F144226245E",1)</v>
      </c>
      <c r="E10" s="37" t="s">
        <v>36</v>
      </c>
      <c r="F10" s="35" t="s">
        <v>15</v>
      </c>
      <c r="G10" s="41">
        <v>1</v>
      </c>
      <c r="H10" s="8"/>
      <c r="I10" s="8"/>
      <c r="J10" s="8"/>
      <c r="K10" s="8"/>
    </row>
    <row r="11" s="22" customFormat="1" ht="72" spans="1:11">
      <c r="A11" s="35">
        <v>9</v>
      </c>
      <c r="B11" s="42" t="s">
        <v>37</v>
      </c>
      <c r="C11" s="43" t="s">
        <v>38</v>
      </c>
      <c r="D11" s="20"/>
      <c r="E11" s="37" t="s">
        <v>39</v>
      </c>
      <c r="F11" s="8" t="s">
        <v>15</v>
      </c>
      <c r="G11" s="44">
        <v>1</v>
      </c>
      <c r="H11" s="5"/>
      <c r="I11" s="5"/>
      <c r="J11" s="5"/>
      <c r="K11" s="5"/>
    </row>
    <row r="12" ht="110" spans="1:11">
      <c r="A12" s="35">
        <v>10</v>
      </c>
      <c r="B12" s="36" t="s">
        <v>40</v>
      </c>
      <c r="C12" s="36" t="s">
        <v>41</v>
      </c>
      <c r="D12" s="36" t="str">
        <f>_xlfn.DISPIMG("ID_2737101A37A74379B7D12724102153AA",1)</f>
        <v>=DISPIMG("ID_2737101A37A74379B7D12724102153AA",1)</v>
      </c>
      <c r="E12" s="37" t="s">
        <v>42</v>
      </c>
      <c r="F12" s="35" t="s">
        <v>15</v>
      </c>
      <c r="G12" s="41">
        <v>1</v>
      </c>
      <c r="H12" s="8"/>
      <c r="I12" s="8"/>
      <c r="J12" s="8"/>
      <c r="K12" s="8"/>
    </row>
    <row r="13" ht="141.95" spans="1:11">
      <c r="A13" s="35">
        <v>11</v>
      </c>
      <c r="B13" s="36" t="s">
        <v>43</v>
      </c>
      <c r="C13" s="36" t="s">
        <v>44</v>
      </c>
      <c r="D13" s="36" t="str">
        <f>_xlfn.DISPIMG("ID_D46B8B6014A04C43B3E3440FED7B564B",1)</f>
        <v>=DISPIMG("ID_D46B8B6014A04C43B3E3440FED7B564B",1)</v>
      </c>
      <c r="E13" s="37" t="s">
        <v>45</v>
      </c>
      <c r="F13" s="45" t="s">
        <v>15</v>
      </c>
      <c r="G13" s="41">
        <v>1</v>
      </c>
      <c r="H13" s="8"/>
      <c r="I13" s="8"/>
      <c r="J13" s="8"/>
      <c r="K13" s="8"/>
    </row>
    <row r="14" ht="100.8" spans="1:11">
      <c r="A14" s="35">
        <v>12</v>
      </c>
      <c r="B14" s="36" t="s">
        <v>46</v>
      </c>
      <c r="C14" s="36" t="s">
        <v>47</v>
      </c>
      <c r="D14" s="36" t="str">
        <f>_xlfn.DISPIMG("ID_C55D7033717643DB90802EAE14DEAB7E",1)</f>
        <v>=DISPIMG("ID_C55D7033717643DB90802EAE14DEAB7E",1)</v>
      </c>
      <c r="E14" s="37" t="s">
        <v>48</v>
      </c>
      <c r="F14" s="45" t="s">
        <v>15</v>
      </c>
      <c r="G14" s="41">
        <v>1</v>
      </c>
      <c r="H14" s="8"/>
      <c r="I14" s="8"/>
      <c r="J14" s="8"/>
      <c r="K14" s="8"/>
    </row>
    <row r="15" ht="86.4" spans="1:11">
      <c r="A15" s="35">
        <v>13</v>
      </c>
      <c r="B15" s="36" t="s">
        <v>49</v>
      </c>
      <c r="C15" s="36" t="s">
        <v>50</v>
      </c>
      <c r="D15" s="36" t="str">
        <f>_xlfn.DISPIMG("ID_25067352A7534CF7BA8D3F90959A6B59",1)</f>
        <v>=DISPIMG("ID_25067352A7534CF7BA8D3F90959A6B59",1)</v>
      </c>
      <c r="E15" s="37" t="s">
        <v>51</v>
      </c>
      <c r="F15" s="45" t="s">
        <v>15</v>
      </c>
      <c r="G15" s="36">
        <v>1</v>
      </c>
      <c r="H15" s="8"/>
      <c r="I15" s="8"/>
      <c r="J15" s="8"/>
      <c r="K15" s="8"/>
    </row>
    <row r="16" ht="104.65" spans="1:11">
      <c r="A16" s="35">
        <v>14</v>
      </c>
      <c r="B16" s="36" t="s">
        <v>52</v>
      </c>
      <c r="C16" s="39" t="s">
        <v>13</v>
      </c>
      <c r="D16" s="39" t="str">
        <f>_xlfn.DISPIMG("ID_71092320DEBF4CEFBFA7157F53D33028",1)</f>
        <v>=DISPIMG("ID_71092320DEBF4CEFBFA7157F53D33028",1)</v>
      </c>
      <c r="E16" s="37" t="s">
        <v>53</v>
      </c>
      <c r="F16" s="35" t="s">
        <v>15</v>
      </c>
      <c r="G16" s="38">
        <v>2</v>
      </c>
      <c r="H16" s="8"/>
      <c r="I16" s="8"/>
      <c r="J16" s="8"/>
      <c r="K16" s="8"/>
    </row>
    <row r="17" ht="101.6" spans="1:11">
      <c r="A17" s="35">
        <v>15</v>
      </c>
      <c r="B17" s="36" t="s">
        <v>54</v>
      </c>
      <c r="C17" s="36" t="s">
        <v>55</v>
      </c>
      <c r="D17" s="36" t="str">
        <f>_xlfn.DISPIMG("ID_CF019DD3901240879C64788380A69A53",1)</f>
        <v>=DISPIMG("ID_CF019DD3901240879C64788380A69A53",1)</v>
      </c>
      <c r="E17" s="37" t="s">
        <v>56</v>
      </c>
      <c r="F17" s="36" t="s">
        <v>15</v>
      </c>
      <c r="G17" s="38">
        <v>3</v>
      </c>
      <c r="H17" s="8"/>
      <c r="I17" s="8"/>
      <c r="J17" s="8"/>
      <c r="K17" s="8"/>
    </row>
    <row r="18" ht="158.2" spans="1:11">
      <c r="A18" s="35">
        <v>16</v>
      </c>
      <c r="B18" s="36" t="s">
        <v>57</v>
      </c>
      <c r="C18" s="39" t="s">
        <v>58</v>
      </c>
      <c r="D18" s="39" t="str">
        <f>_xlfn.DISPIMG("ID_81C3FAA147BB4A37B8AF466D5FCB5F55",1)</f>
        <v>=DISPIMG("ID_81C3FAA147BB4A37B8AF466D5FCB5F55",1)</v>
      </c>
      <c r="E18" s="37" t="s">
        <v>59</v>
      </c>
      <c r="F18" s="45" t="s">
        <v>15</v>
      </c>
      <c r="G18" s="41">
        <v>1</v>
      </c>
      <c r="H18" s="8"/>
      <c r="I18" s="8"/>
      <c r="J18" s="8"/>
      <c r="K18" s="8"/>
    </row>
    <row r="19" ht="273.6" spans="1:11">
      <c r="A19" s="35">
        <v>17</v>
      </c>
      <c r="B19" s="36" t="s">
        <v>60</v>
      </c>
      <c r="C19" s="36" t="s">
        <v>61</v>
      </c>
      <c r="D19" s="36" t="str">
        <f>_xlfn.DISPIMG("ID_E36ACF7DF549494DB23B21787A67D37D",1)</f>
        <v>=DISPIMG("ID_E36ACF7DF549494DB23B21787A67D37D",1)</v>
      </c>
      <c r="E19" s="19" t="s">
        <v>62</v>
      </c>
      <c r="F19" s="36" t="s">
        <v>63</v>
      </c>
      <c r="G19" s="38">
        <v>8.4</v>
      </c>
      <c r="H19" s="8"/>
      <c r="I19" s="8"/>
      <c r="J19" s="8"/>
      <c r="K19" s="8"/>
    </row>
    <row r="20" ht="57.6" spans="1:11">
      <c r="A20" s="35">
        <v>18</v>
      </c>
      <c r="B20" s="46" t="s">
        <v>64</v>
      </c>
      <c r="C20" s="46"/>
      <c r="D20" s="46"/>
      <c r="E20" s="37" t="s">
        <v>65</v>
      </c>
      <c r="F20" s="8" t="s">
        <v>66</v>
      </c>
      <c r="G20" s="44">
        <v>7</v>
      </c>
      <c r="H20" s="8"/>
      <c r="I20" s="8"/>
      <c r="J20" s="8"/>
      <c r="K20" s="8"/>
    </row>
    <row r="21" ht="57.6" spans="1:11">
      <c r="A21" s="35">
        <v>19</v>
      </c>
      <c r="B21" s="46" t="s">
        <v>67</v>
      </c>
      <c r="C21" s="46"/>
      <c r="D21" s="46"/>
      <c r="E21" s="37" t="s">
        <v>68</v>
      </c>
      <c r="F21" s="8" t="s">
        <v>69</v>
      </c>
      <c r="G21" s="44">
        <v>10</v>
      </c>
      <c r="H21" s="8"/>
      <c r="I21" s="8"/>
      <c r="J21" s="8"/>
      <c r="K21" s="8"/>
    </row>
    <row r="22" ht="28.8" spans="1:11">
      <c r="A22" s="35">
        <v>20</v>
      </c>
      <c r="B22" s="46" t="s">
        <v>70</v>
      </c>
      <c r="C22" s="46"/>
      <c r="D22" s="46"/>
      <c r="E22" s="37" t="s">
        <v>71</v>
      </c>
      <c r="F22" s="8" t="s">
        <v>72</v>
      </c>
      <c r="G22" s="44">
        <v>5</v>
      </c>
      <c r="H22" s="8"/>
      <c r="I22" s="8"/>
      <c r="J22" s="8"/>
      <c r="K22" s="8"/>
    </row>
    <row r="23" ht="49" customHeight="1" spans="1:11">
      <c r="A23" s="35">
        <v>21</v>
      </c>
      <c r="B23" s="46" t="s">
        <v>73</v>
      </c>
      <c r="C23" s="46"/>
      <c r="D23" s="46"/>
      <c r="E23" s="37" t="s">
        <v>74</v>
      </c>
      <c r="F23" s="8" t="s">
        <v>72</v>
      </c>
      <c r="G23" s="44">
        <v>2</v>
      </c>
      <c r="H23" s="8"/>
      <c r="I23" s="8"/>
      <c r="J23" s="8"/>
      <c r="K23" s="8"/>
    </row>
    <row r="24" ht="60" customHeight="1" spans="1:11">
      <c r="A24" s="35">
        <v>22</v>
      </c>
      <c r="B24" s="46" t="s">
        <v>75</v>
      </c>
      <c r="C24" s="46"/>
      <c r="D24" s="46"/>
      <c r="E24" s="37" t="s">
        <v>76</v>
      </c>
      <c r="F24" s="8" t="s">
        <v>15</v>
      </c>
      <c r="G24" s="44">
        <v>1</v>
      </c>
      <c r="H24" s="8"/>
      <c r="I24" s="8"/>
      <c r="J24" s="8"/>
      <c r="K24" s="8"/>
    </row>
    <row r="25" s="23" customFormat="1" ht="210.35" spans="1:11">
      <c r="A25" s="35">
        <v>23</v>
      </c>
      <c r="B25" s="47" t="s">
        <v>77</v>
      </c>
      <c r="C25" s="47" t="s">
        <v>78</v>
      </c>
      <c r="D25" s="47" t="str">
        <f>_xlfn.DISPIMG("ID_27841E1D8AF34DCC901EF222B21C623A",1)</f>
        <v>=DISPIMG("ID_27841E1D8AF34DCC901EF222B21C623A",1)</v>
      </c>
      <c r="E25" s="48" t="s">
        <v>79</v>
      </c>
      <c r="F25" s="49" t="s">
        <v>15</v>
      </c>
      <c r="G25" s="49" t="s">
        <v>80</v>
      </c>
      <c r="H25" s="36"/>
      <c r="I25" s="36"/>
      <c r="J25" s="36"/>
      <c r="K25" s="36"/>
    </row>
    <row r="26" customFormat="1" spans="1:11">
      <c r="A26" s="35">
        <v>24</v>
      </c>
      <c r="B26" s="43" t="s">
        <v>81</v>
      </c>
      <c r="C26" s="20"/>
      <c r="D26" s="20"/>
      <c r="E26" s="37" t="s">
        <v>82</v>
      </c>
      <c r="F26" s="8" t="s">
        <v>15</v>
      </c>
      <c r="G26" s="44">
        <v>3</v>
      </c>
      <c r="H26" s="8"/>
      <c r="I26" s="8"/>
      <c r="J26" s="8"/>
      <c r="K26" s="8"/>
    </row>
    <row r="27" ht="89.85" spans="1:11">
      <c r="A27" s="35">
        <v>25</v>
      </c>
      <c r="B27" s="36" t="s">
        <v>83</v>
      </c>
      <c r="C27" s="36" t="s">
        <v>84</v>
      </c>
      <c r="D27" s="36" t="str">
        <f>_xlfn.DISPIMG("ID_3841E998FC574AA198E68615B6E6B6F9",1)</f>
        <v>=DISPIMG("ID_3841E998FC574AA198E68615B6E6B6F9",1)</v>
      </c>
      <c r="E27" s="37" t="s">
        <v>85</v>
      </c>
      <c r="F27" s="36" t="s">
        <v>15</v>
      </c>
      <c r="G27" s="38">
        <v>1</v>
      </c>
      <c r="H27" s="8"/>
      <c r="I27" s="8"/>
      <c r="J27" s="8"/>
      <c r="K27" s="8"/>
    </row>
    <row r="28" ht="158.2" spans="1:11">
      <c r="A28" s="35">
        <v>26</v>
      </c>
      <c r="B28" s="36" t="s">
        <v>86</v>
      </c>
      <c r="C28" s="36" t="s">
        <v>87</v>
      </c>
      <c r="D28" s="36" t="str">
        <f>_xlfn.DISPIMG("ID_D70C702D793C4697AC9B81E4A09A667F",1)</f>
        <v>=DISPIMG("ID_D70C702D793C4697AC9B81E4A09A667F",1)</v>
      </c>
      <c r="E28" s="37" t="s">
        <v>88</v>
      </c>
      <c r="F28" s="36" t="s">
        <v>15</v>
      </c>
      <c r="G28" s="38">
        <v>1</v>
      </c>
      <c r="H28" s="8"/>
      <c r="I28" s="8"/>
      <c r="J28" s="8"/>
      <c r="K28" s="8"/>
    </row>
    <row r="29" ht="118.75" spans="1:11">
      <c r="A29" s="35">
        <v>27</v>
      </c>
      <c r="B29" s="42" t="s">
        <v>89</v>
      </c>
      <c r="C29" s="42" t="s">
        <v>50</v>
      </c>
      <c r="D29" s="42" t="str">
        <f>_xlfn.DISPIMG("ID_DF8D926AA8F74C1BBE68412AA762241A",1)</f>
        <v>=DISPIMG("ID_DF8D926AA8F74C1BBE68412AA762241A",1)</v>
      </c>
      <c r="E29" s="37" t="s">
        <v>90</v>
      </c>
      <c r="F29" s="50" t="s">
        <v>15</v>
      </c>
      <c r="G29" s="42">
        <v>1</v>
      </c>
      <c r="H29" s="8"/>
      <c r="I29" s="8"/>
      <c r="J29" s="8"/>
      <c r="K29" s="8"/>
    </row>
    <row r="30" ht="177.6" spans="1:11">
      <c r="A30" s="35">
        <v>28</v>
      </c>
      <c r="B30" s="36" t="s">
        <v>91</v>
      </c>
      <c r="C30" s="36" t="s">
        <v>92</v>
      </c>
      <c r="D30" s="36" t="str">
        <f>_xlfn.DISPIMG("ID_14B6F752066145E0ACE2876FA8208E38",1)</f>
        <v>=DISPIMG("ID_14B6F752066145E0ACE2876FA8208E38",1)</v>
      </c>
      <c r="E30" s="37" t="s">
        <v>93</v>
      </c>
      <c r="F30" s="35" t="s">
        <v>15</v>
      </c>
      <c r="G30" s="38">
        <v>2</v>
      </c>
      <c r="H30" s="8"/>
      <c r="I30" s="8"/>
      <c r="J30" s="8"/>
      <c r="K30" s="8"/>
    </row>
    <row r="31" ht="43.2" spans="1:11">
      <c r="A31" s="35">
        <v>29</v>
      </c>
      <c r="B31" s="43" t="s">
        <v>94</v>
      </c>
      <c r="C31" s="43" t="s">
        <v>95</v>
      </c>
      <c r="D31" s="46"/>
      <c r="E31" s="37" t="s">
        <v>96</v>
      </c>
      <c r="F31" s="8" t="s">
        <v>15</v>
      </c>
      <c r="G31" s="44">
        <v>1</v>
      </c>
      <c r="H31" s="8"/>
      <c r="I31" s="8"/>
      <c r="J31" s="8"/>
      <c r="K31" s="8"/>
    </row>
    <row r="32" ht="158.2" spans="1:11">
      <c r="A32" s="35">
        <v>30</v>
      </c>
      <c r="B32" s="42" t="s">
        <v>97</v>
      </c>
      <c r="C32" s="51" t="s">
        <v>98</v>
      </c>
      <c r="D32" s="51" t="str">
        <f>_xlfn.DISPIMG("ID_D13223DA9EB744D883F732C583202AB0",1)</f>
        <v>=DISPIMG("ID_D13223DA9EB744D883F732C583202AB0",1)</v>
      </c>
      <c r="E32" s="37" t="s">
        <v>99</v>
      </c>
      <c r="F32" s="45" t="s">
        <v>15</v>
      </c>
      <c r="G32" s="41">
        <v>1</v>
      </c>
      <c r="H32" s="8"/>
      <c r="I32" s="8"/>
      <c r="J32" s="8"/>
      <c r="K32" s="8"/>
    </row>
    <row r="33" ht="100.1" spans="1:11">
      <c r="A33" s="35">
        <v>31</v>
      </c>
      <c r="B33" s="42" t="s">
        <v>100</v>
      </c>
      <c r="C33" s="51" t="s">
        <v>101</v>
      </c>
      <c r="D33" s="51" t="str">
        <f>_xlfn.DISPIMG("ID_9C6983F973A8436492EA8BF58DD7213F",1)</f>
        <v>=DISPIMG("ID_9C6983F973A8436492EA8BF58DD7213F",1)</v>
      </c>
      <c r="E33" s="37" t="s">
        <v>102</v>
      </c>
      <c r="F33" s="41" t="s">
        <v>15</v>
      </c>
      <c r="G33" s="41">
        <v>1</v>
      </c>
      <c r="H33" s="8"/>
      <c r="I33" s="8"/>
      <c r="J33" s="8"/>
      <c r="K33" s="8"/>
    </row>
    <row r="34" ht="90.5" spans="1:11">
      <c r="A34" s="35">
        <v>32</v>
      </c>
      <c r="B34" s="36" t="s">
        <v>103</v>
      </c>
      <c r="C34" s="39" t="s">
        <v>26</v>
      </c>
      <c r="D34" s="39" t="str">
        <f>_xlfn.DISPIMG("ID_2D7A49D7A8EE43F580CE3333BA2ABB4C",1)</f>
        <v>=DISPIMG("ID_2D7A49D7A8EE43F580CE3333BA2ABB4C",1)</v>
      </c>
      <c r="E34" s="37" t="s">
        <v>104</v>
      </c>
      <c r="F34" s="41" t="s">
        <v>15</v>
      </c>
      <c r="G34" s="41">
        <v>1</v>
      </c>
      <c r="H34" s="8"/>
      <c r="I34" s="8"/>
      <c r="J34" s="8"/>
      <c r="K34" s="8"/>
    </row>
    <row r="35" ht="97.55" spans="1:11">
      <c r="A35" s="35">
        <v>33</v>
      </c>
      <c r="B35" s="36" t="s">
        <v>105</v>
      </c>
      <c r="C35" s="39" t="s">
        <v>29</v>
      </c>
      <c r="D35" s="39" t="str">
        <f>_xlfn.DISPIMG("ID_AA5343F67C7848DB8CDCE330ACB8D682",1)</f>
        <v>=DISPIMG("ID_AA5343F67C7848DB8CDCE330ACB8D682",1)</v>
      </c>
      <c r="E35" s="37" t="s">
        <v>106</v>
      </c>
      <c r="F35" s="41" t="s">
        <v>15</v>
      </c>
      <c r="G35" s="41">
        <v>1</v>
      </c>
      <c r="H35" s="8"/>
      <c r="I35" s="8"/>
      <c r="J35" s="8"/>
      <c r="K35" s="8"/>
    </row>
    <row r="36" ht="89.75" spans="1:11">
      <c r="A36" s="35">
        <v>34</v>
      </c>
      <c r="B36" s="36" t="s">
        <v>107</v>
      </c>
      <c r="C36" s="52" t="s">
        <v>108</v>
      </c>
      <c r="D36" s="52" t="str">
        <f>_xlfn.DISPIMG("ID_566AF06935364241AA0B59D5D9373AF8",1)</f>
        <v>=DISPIMG("ID_566AF06935364241AA0B59D5D9373AF8",1)</v>
      </c>
      <c r="E36" s="37" t="s">
        <v>109</v>
      </c>
      <c r="F36" s="36" t="s">
        <v>15</v>
      </c>
      <c r="G36" s="38">
        <v>1</v>
      </c>
      <c r="H36" s="8"/>
      <c r="I36" s="8"/>
      <c r="J36" s="8"/>
      <c r="K36" s="8"/>
    </row>
    <row r="37" ht="89.8" spans="1:11">
      <c r="A37" s="35">
        <v>35</v>
      </c>
      <c r="B37" s="36" t="s">
        <v>110</v>
      </c>
      <c r="C37" s="36" t="s">
        <v>111</v>
      </c>
      <c r="D37" s="36" t="str">
        <f>_xlfn.DISPIMG("ID_4A547FC721B4479982A0D7DBCC8E50B8",1)</f>
        <v>=DISPIMG("ID_4A547FC721B4479982A0D7DBCC8E50B8",1)</v>
      </c>
      <c r="E37" s="37" t="s">
        <v>112</v>
      </c>
      <c r="F37" s="36" t="s">
        <v>15</v>
      </c>
      <c r="G37" s="38">
        <v>1</v>
      </c>
      <c r="H37" s="8"/>
      <c r="I37" s="8"/>
      <c r="J37" s="8"/>
      <c r="K37" s="8"/>
    </row>
    <row r="38" ht="89.75" spans="1:11">
      <c r="A38" s="35">
        <v>36</v>
      </c>
      <c r="B38" s="36" t="s">
        <v>113</v>
      </c>
      <c r="C38" s="39" t="s">
        <v>114</v>
      </c>
      <c r="D38" s="47" t="str">
        <f>_xlfn.DISPIMG("ID_0BBEB6DDD8B742ED97E2C666D8A7E0F7",1)</f>
        <v>=DISPIMG("ID_0BBEB6DDD8B742ED97E2C666D8A7E0F7",1)</v>
      </c>
      <c r="E38" s="19" t="s">
        <v>115</v>
      </c>
      <c r="F38" s="45" t="s">
        <v>15</v>
      </c>
      <c r="G38" s="36">
        <v>1</v>
      </c>
      <c r="H38" s="8"/>
      <c r="I38" s="8"/>
      <c r="J38" s="8"/>
      <c r="K38" s="8"/>
    </row>
    <row r="39" ht="100.85" spans="1:11">
      <c r="A39" s="35">
        <v>37</v>
      </c>
      <c r="B39" s="36" t="s">
        <v>116</v>
      </c>
      <c r="C39" s="36" t="s">
        <v>117</v>
      </c>
      <c r="D39" s="36" t="str">
        <f>_xlfn.DISPIMG("ID_DD88FFBD1E954789B116FF15B61D5168",1)</f>
        <v>=DISPIMG("ID_DD88FFBD1E954789B116FF15B61D5168",1)</v>
      </c>
      <c r="E39" s="37" t="s">
        <v>118</v>
      </c>
      <c r="F39" s="36" t="s">
        <v>15</v>
      </c>
      <c r="G39" s="41">
        <v>10</v>
      </c>
      <c r="H39" s="8"/>
      <c r="I39" s="8"/>
      <c r="J39" s="8"/>
      <c r="K39" s="8"/>
    </row>
    <row r="40" ht="43.2" spans="1:11">
      <c r="A40" s="35">
        <v>38</v>
      </c>
      <c r="B40" s="36" t="s">
        <v>119</v>
      </c>
      <c r="C40" s="36" t="s">
        <v>120</v>
      </c>
      <c r="D40" s="36" t="str">
        <f>_xlfn.DISPIMG("ID_41745FCF04224C0995DCD1DB04DF2A6C",1)</f>
        <v>=DISPIMG("ID_41745FCF04224C0995DCD1DB04DF2A6C",1)</v>
      </c>
      <c r="E40" s="37" t="s">
        <v>121</v>
      </c>
      <c r="F40" s="36" t="s">
        <v>15</v>
      </c>
      <c r="G40" s="38">
        <v>18</v>
      </c>
      <c r="H40" s="8"/>
      <c r="I40" s="8"/>
      <c r="J40" s="8"/>
      <c r="K40" s="8"/>
    </row>
    <row r="41" ht="68" customHeight="1" spans="1:11">
      <c r="A41" s="35">
        <v>39</v>
      </c>
      <c r="B41" s="36" t="s">
        <v>122</v>
      </c>
      <c r="C41" s="36" t="s">
        <v>123</v>
      </c>
      <c r="D41" s="36" t="str">
        <f>_xlfn.DISPIMG("ID_3735E7E1CB82436A8EBFA3C56F726896",1)</f>
        <v>=DISPIMG("ID_3735E7E1CB82436A8EBFA3C56F726896",1)</v>
      </c>
      <c r="E41" s="37" t="s">
        <v>124</v>
      </c>
      <c r="F41" s="36" t="s">
        <v>125</v>
      </c>
      <c r="G41" s="38">
        <v>120</v>
      </c>
      <c r="H41" s="8"/>
      <c r="I41" s="8"/>
      <c r="J41" s="8"/>
      <c r="K41" s="8"/>
    </row>
    <row r="42" ht="57.6" spans="1:11">
      <c r="A42" s="53">
        <v>40</v>
      </c>
      <c r="B42" s="54" t="s">
        <v>126</v>
      </c>
      <c r="C42" s="54" t="s">
        <v>127</v>
      </c>
      <c r="D42" s="54" t="str">
        <f>_xlfn.DISPIMG("ID_BDA602833A2346E3A31886DEC1764D95",1)</f>
        <v>=DISPIMG("ID_BDA602833A2346E3A31886DEC1764D95",1)</v>
      </c>
      <c r="E42" s="55" t="s">
        <v>128</v>
      </c>
      <c r="F42" s="54" t="s">
        <v>125</v>
      </c>
      <c r="G42" s="56">
        <v>30</v>
      </c>
      <c r="H42" s="57"/>
      <c r="I42" s="57"/>
      <c r="J42" s="57"/>
      <c r="K42" s="57"/>
    </row>
    <row r="43" ht="93" customHeight="1" spans="1:11">
      <c r="A43" s="58" t="s">
        <v>129</v>
      </c>
      <c r="B43" s="58"/>
      <c r="C43" s="58"/>
      <c r="D43" s="58"/>
      <c r="E43" s="58"/>
      <c r="F43" s="58"/>
      <c r="G43" s="58"/>
      <c r="H43" s="58"/>
      <c r="I43" s="58"/>
      <c r="J43" s="58"/>
      <c r="K43" s="58"/>
    </row>
    <row r="44" spans="1:11">
      <c r="E44" s="59"/>
      <c r="F44" s="60"/>
      <c r="G44" s="60"/>
    </row>
  </sheetData>
  <mergeCells count="2">
    <mergeCell ref="A1:K1"/>
    <mergeCell ref="A43:K43"/>
  </mergeCells>
  <pageMargins left="0.7" right="0.7" top="0.75" bottom="0.75" header="0.3" footer="0.3"/>
  <pageSetup paperSize="9" fitToWidth="0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7"/>
  <sheetViews>
    <sheetView workbookViewId="0">
      <selection activeCell="N8" sqref="N8"/>
    </sheetView>
  </sheetViews>
  <sheetFormatPr defaultColWidth="9" defaultRowHeight="14.4"/>
  <cols>
    <col min="2" max="2" width="21" customWidth="1"/>
    <col min="3" max="3" width="20" customWidth="1"/>
    <col min="4" max="4" width="35.8888888888889" style="11" customWidth="1"/>
    <col min="5" max="5" width="10.5555555555556" customWidth="1"/>
  </cols>
  <sheetData>
    <row r="1" ht="15.6" spans="1:11">
      <c r="A1" s="12" t="s">
        <v>1</v>
      </c>
      <c r="B1" s="12" t="s">
        <v>130</v>
      </c>
      <c r="C1" s="12" t="s">
        <v>3</v>
      </c>
      <c r="D1" s="13" t="s">
        <v>131</v>
      </c>
      <c r="E1" s="12" t="s">
        <v>6</v>
      </c>
      <c r="F1" s="12" t="s">
        <v>7</v>
      </c>
      <c r="G1" s="12" t="s">
        <v>8</v>
      </c>
      <c r="H1" s="12" t="s">
        <v>9</v>
      </c>
      <c r="I1" s="12" t="s">
        <v>10</v>
      </c>
      <c r="J1" s="12" t="s">
        <v>11</v>
      </c>
    </row>
    <row r="2" ht="46.8" spans="1:11">
      <c r="A2" s="12">
        <v>1</v>
      </c>
      <c r="B2" s="12" t="s">
        <v>132</v>
      </c>
      <c r="C2" s="12" t="s">
        <v>133</v>
      </c>
      <c r="D2" s="14" t="s">
        <v>134</v>
      </c>
      <c r="E2" s="12" t="s">
        <v>72</v>
      </c>
      <c r="F2" s="12">
        <v>300</v>
      </c>
      <c r="G2" s="15"/>
      <c r="H2" s="15"/>
      <c r="I2" s="15"/>
      <c r="J2" s="15"/>
    </row>
    <row r="3" ht="46.8" spans="1:11">
      <c r="A3" s="12">
        <v>2</v>
      </c>
      <c r="B3" s="12" t="s">
        <v>135</v>
      </c>
      <c r="C3" s="12" t="s">
        <v>136</v>
      </c>
      <c r="D3" s="14" t="s">
        <v>137</v>
      </c>
      <c r="E3" s="12" t="s">
        <v>72</v>
      </c>
      <c r="F3" s="12">
        <v>300</v>
      </c>
      <c r="G3" s="15"/>
      <c r="H3" s="15"/>
      <c r="I3" s="15"/>
      <c r="J3" s="15"/>
    </row>
    <row r="4" ht="46.8" spans="1:11">
      <c r="A4" s="12">
        <v>3</v>
      </c>
      <c r="B4" s="12" t="s">
        <v>138</v>
      </c>
      <c r="C4" s="12" t="s">
        <v>136</v>
      </c>
      <c r="D4" s="14" t="s">
        <v>139</v>
      </c>
      <c r="E4" s="12" t="s">
        <v>140</v>
      </c>
      <c r="F4" s="12">
        <v>300</v>
      </c>
      <c r="G4" s="15"/>
      <c r="H4" s="15"/>
      <c r="I4" s="15"/>
      <c r="J4" s="15"/>
      <c r="K4" s="16"/>
    </row>
    <row r="5" ht="28.8" spans="1:11">
      <c r="A5" s="12">
        <v>4</v>
      </c>
      <c r="B5" s="17" t="s">
        <v>141</v>
      </c>
      <c r="C5" s="18"/>
      <c r="D5" s="19" t="s">
        <v>142</v>
      </c>
      <c r="E5" s="17" t="s">
        <v>72</v>
      </c>
      <c r="F5" s="17">
        <v>2</v>
      </c>
      <c r="G5" s="15"/>
      <c r="H5" s="15"/>
      <c r="I5" s="15"/>
      <c r="J5" s="15"/>
    </row>
    <row r="6" ht="28.8" spans="1:11">
      <c r="A6" s="12">
        <v>5</v>
      </c>
      <c r="B6" s="17" t="s">
        <v>143</v>
      </c>
      <c r="C6" s="17" t="s">
        <v>144</v>
      </c>
      <c r="D6" s="19" t="s">
        <v>145</v>
      </c>
      <c r="E6" s="17" t="s">
        <v>72</v>
      </c>
      <c r="F6" s="17">
        <v>2</v>
      </c>
      <c r="G6" s="15"/>
      <c r="H6" s="15"/>
      <c r="I6" s="15"/>
      <c r="J6" s="15"/>
    </row>
    <row r="7" ht="28.8" spans="1:11">
      <c r="A7" s="12">
        <v>6</v>
      </c>
      <c r="B7" s="17" t="s">
        <v>146</v>
      </c>
      <c r="C7" s="17" t="s">
        <v>147</v>
      </c>
      <c r="D7" s="20" t="s">
        <v>148</v>
      </c>
      <c r="E7" s="17" t="s">
        <v>72</v>
      </c>
      <c r="F7" s="17">
        <v>2</v>
      </c>
      <c r="G7" s="15"/>
      <c r="H7" s="15"/>
      <c r="I7" s="15"/>
      <c r="J7" s="15"/>
    </row>
    <row r="8" ht="28.8" spans="1:11">
      <c r="A8" s="12">
        <v>7</v>
      </c>
      <c r="B8" s="17" t="s">
        <v>149</v>
      </c>
      <c r="C8" s="17"/>
      <c r="D8" s="19" t="s">
        <v>150</v>
      </c>
      <c r="E8" s="17" t="s">
        <v>72</v>
      </c>
      <c r="F8" s="17">
        <v>2</v>
      </c>
      <c r="G8" s="15"/>
      <c r="H8" s="15"/>
      <c r="I8" s="15"/>
      <c r="J8" s="15"/>
    </row>
    <row r="9" ht="28.8" spans="1:11">
      <c r="A9" s="12">
        <v>8</v>
      </c>
      <c r="B9" s="17" t="s">
        <v>151</v>
      </c>
      <c r="C9" s="17"/>
      <c r="D9" s="20" t="s">
        <v>152</v>
      </c>
      <c r="E9" s="17" t="s">
        <v>72</v>
      </c>
      <c r="F9" s="17">
        <v>5</v>
      </c>
      <c r="G9" s="15"/>
      <c r="H9" s="15"/>
      <c r="I9" s="15"/>
      <c r="J9" s="15"/>
    </row>
    <row r="10" ht="28.8" spans="1:11">
      <c r="A10" s="12">
        <v>9</v>
      </c>
      <c r="B10" s="17" t="s">
        <v>153</v>
      </c>
      <c r="C10" s="17" t="s">
        <v>154</v>
      </c>
      <c r="D10" s="20" t="s">
        <v>155</v>
      </c>
      <c r="E10" s="17" t="s">
        <v>72</v>
      </c>
      <c r="F10" s="17">
        <v>50</v>
      </c>
      <c r="G10" s="15"/>
      <c r="H10" s="15"/>
      <c r="I10" s="15"/>
      <c r="J10" s="15"/>
    </row>
    <row r="11" ht="28.8" spans="1:11">
      <c r="A11" s="12">
        <v>10</v>
      </c>
      <c r="B11" s="17" t="s">
        <v>153</v>
      </c>
      <c r="C11" s="17" t="s">
        <v>156</v>
      </c>
      <c r="D11" s="20" t="s">
        <v>157</v>
      </c>
      <c r="E11" s="17" t="s">
        <v>72</v>
      </c>
      <c r="F11" s="17">
        <v>50</v>
      </c>
      <c r="G11" s="15"/>
      <c r="H11" s="15"/>
      <c r="I11" s="15"/>
      <c r="J11" s="15"/>
    </row>
    <row r="12" ht="28.8" spans="1:11">
      <c r="A12" s="12">
        <v>11</v>
      </c>
      <c r="B12" s="17" t="s">
        <v>158</v>
      </c>
      <c r="C12" s="17"/>
      <c r="D12" s="20" t="s">
        <v>159</v>
      </c>
      <c r="E12" s="17" t="s">
        <v>72</v>
      </c>
      <c r="F12" s="17">
        <v>10</v>
      </c>
      <c r="G12" s="15"/>
      <c r="H12" s="15"/>
      <c r="I12" s="15"/>
      <c r="J12" s="15"/>
    </row>
    <row r="13" ht="28.8" spans="1:11">
      <c r="A13" s="12">
        <v>12</v>
      </c>
      <c r="B13" s="17" t="s">
        <v>160</v>
      </c>
      <c r="C13" s="17"/>
      <c r="D13" s="20" t="s">
        <v>161</v>
      </c>
      <c r="E13" s="17" t="s">
        <v>72</v>
      </c>
      <c r="F13" s="17">
        <v>10</v>
      </c>
      <c r="G13" s="15"/>
      <c r="H13" s="15"/>
      <c r="I13" s="15"/>
      <c r="J13" s="15"/>
    </row>
    <row r="14" ht="28.8" spans="1:11">
      <c r="A14" s="12">
        <v>13</v>
      </c>
      <c r="B14" s="17" t="s">
        <v>162</v>
      </c>
      <c r="C14" s="17"/>
      <c r="D14" s="20" t="s">
        <v>163</v>
      </c>
      <c r="E14" s="17" t="s">
        <v>72</v>
      </c>
      <c r="F14" s="17">
        <v>20</v>
      </c>
      <c r="G14" s="15"/>
      <c r="H14" s="15"/>
      <c r="I14" s="15"/>
      <c r="J14" s="15"/>
    </row>
    <row r="15" ht="28.8" spans="1:11">
      <c r="A15" s="12">
        <v>14</v>
      </c>
      <c r="B15" s="17" t="s">
        <v>164</v>
      </c>
      <c r="C15" s="17"/>
      <c r="D15" s="20" t="s">
        <v>165</v>
      </c>
      <c r="E15" s="17" t="s">
        <v>72</v>
      </c>
      <c r="F15" s="17">
        <v>5</v>
      </c>
      <c r="G15" s="15"/>
      <c r="H15" s="15"/>
      <c r="I15" s="15"/>
      <c r="J15" s="15"/>
    </row>
    <row r="16" ht="28.8" spans="1:11">
      <c r="A16" s="12">
        <v>15</v>
      </c>
      <c r="B16" s="17" t="s">
        <v>166</v>
      </c>
      <c r="C16" s="17" t="s">
        <v>167</v>
      </c>
      <c r="D16" s="20" t="s">
        <v>168</v>
      </c>
      <c r="E16" s="17" t="s">
        <v>72</v>
      </c>
      <c r="F16" s="17">
        <v>1</v>
      </c>
      <c r="G16" s="15"/>
      <c r="H16" s="15"/>
      <c r="I16" s="15"/>
      <c r="J16" s="15"/>
    </row>
    <row r="17" ht="28.8" spans="1:10">
      <c r="A17" s="12">
        <v>16</v>
      </c>
      <c r="B17" s="17" t="s">
        <v>166</v>
      </c>
      <c r="C17" s="17" t="s">
        <v>144</v>
      </c>
      <c r="D17" s="20" t="s">
        <v>169</v>
      </c>
      <c r="E17" s="17" t="s">
        <v>72</v>
      </c>
      <c r="F17" s="17">
        <v>2</v>
      </c>
      <c r="G17" s="15"/>
      <c r="H17" s="15"/>
      <c r="I17" s="15"/>
      <c r="J17" s="15"/>
    </row>
    <row r="18" ht="28.8" spans="1:10">
      <c r="A18" s="12">
        <v>17</v>
      </c>
      <c r="B18" s="17" t="s">
        <v>166</v>
      </c>
      <c r="C18" s="17" t="s">
        <v>170</v>
      </c>
      <c r="D18" s="20" t="s">
        <v>171</v>
      </c>
      <c r="E18" s="17" t="s">
        <v>72</v>
      </c>
      <c r="F18" s="17">
        <v>3</v>
      </c>
      <c r="G18" s="15"/>
      <c r="H18" s="15"/>
      <c r="I18" s="15"/>
      <c r="J18" s="15"/>
    </row>
    <row r="19" ht="28.8" spans="1:10">
      <c r="A19" s="12">
        <v>18</v>
      </c>
      <c r="B19" s="17" t="s">
        <v>172</v>
      </c>
      <c r="C19" s="17"/>
      <c r="D19" s="20" t="s">
        <v>173</v>
      </c>
      <c r="E19" s="17" t="s">
        <v>72</v>
      </c>
      <c r="F19" s="17">
        <v>5</v>
      </c>
      <c r="G19" s="15"/>
      <c r="H19" s="15"/>
      <c r="I19" s="15"/>
      <c r="J19" s="15"/>
    </row>
    <row r="20" ht="28.8" spans="1:10">
      <c r="A20" s="12">
        <v>19</v>
      </c>
      <c r="B20" s="17" t="s">
        <v>174</v>
      </c>
      <c r="C20" s="17"/>
      <c r="D20" s="20" t="s">
        <v>175</v>
      </c>
      <c r="E20" s="17" t="s">
        <v>72</v>
      </c>
      <c r="F20" s="17">
        <v>3</v>
      </c>
      <c r="G20" s="15"/>
      <c r="H20" s="15"/>
      <c r="I20" s="15"/>
      <c r="J20" s="15"/>
    </row>
    <row r="21" ht="28.8" spans="1:10">
      <c r="A21" s="12">
        <v>20</v>
      </c>
      <c r="B21" s="17" t="s">
        <v>176</v>
      </c>
      <c r="C21" s="17"/>
      <c r="D21" s="20" t="s">
        <v>177</v>
      </c>
      <c r="E21" s="17" t="s">
        <v>72</v>
      </c>
      <c r="F21" s="17">
        <v>10</v>
      </c>
      <c r="G21" s="15"/>
      <c r="H21" s="15"/>
      <c r="I21" s="15"/>
      <c r="J21" s="15"/>
    </row>
    <row r="22" ht="28.8" spans="1:10">
      <c r="A22" s="12">
        <v>21</v>
      </c>
      <c r="B22" s="17" t="s">
        <v>178</v>
      </c>
      <c r="C22" s="17" t="s">
        <v>179</v>
      </c>
      <c r="D22" s="20" t="s">
        <v>180</v>
      </c>
      <c r="E22" s="17" t="s">
        <v>72</v>
      </c>
      <c r="F22" s="17">
        <v>10</v>
      </c>
      <c r="G22" s="15"/>
      <c r="H22" s="15"/>
      <c r="I22" s="15"/>
      <c r="J22" s="15"/>
    </row>
    <row r="23" ht="43.2" spans="1:10">
      <c r="A23" s="12">
        <v>22</v>
      </c>
      <c r="B23" s="17" t="s">
        <v>181</v>
      </c>
      <c r="C23" s="17" t="s">
        <v>182</v>
      </c>
      <c r="D23" s="20" t="s">
        <v>183</v>
      </c>
      <c r="E23" s="17" t="s">
        <v>72</v>
      </c>
      <c r="F23" s="17">
        <v>3</v>
      </c>
      <c r="G23" s="15"/>
      <c r="H23" s="15"/>
      <c r="I23" s="15"/>
      <c r="J23" s="15"/>
    </row>
    <row r="24" ht="28.8" spans="1:10">
      <c r="A24" s="12">
        <v>23</v>
      </c>
      <c r="B24" s="17" t="s">
        <v>184</v>
      </c>
      <c r="C24" s="17"/>
      <c r="D24" s="20" t="s">
        <v>185</v>
      </c>
      <c r="E24" s="17" t="s">
        <v>72</v>
      </c>
      <c r="F24" s="17">
        <v>5</v>
      </c>
      <c r="G24" s="15"/>
      <c r="H24" s="15"/>
      <c r="I24" s="15"/>
      <c r="J24" s="15"/>
    </row>
    <row r="25" ht="28.8" spans="1:10">
      <c r="A25" s="12">
        <v>24</v>
      </c>
      <c r="B25" s="17" t="s">
        <v>186</v>
      </c>
      <c r="C25" s="17"/>
      <c r="D25" s="20" t="s">
        <v>187</v>
      </c>
      <c r="E25" s="17" t="s">
        <v>72</v>
      </c>
      <c r="F25" s="17">
        <v>15</v>
      </c>
      <c r="G25" s="15"/>
      <c r="H25" s="15"/>
      <c r="I25" s="15"/>
      <c r="J25" s="15"/>
    </row>
    <row r="26" ht="28.8" spans="1:10">
      <c r="A26" s="12">
        <v>25</v>
      </c>
      <c r="B26" s="17" t="s">
        <v>188</v>
      </c>
      <c r="C26" s="17"/>
      <c r="D26" s="20" t="s">
        <v>189</v>
      </c>
      <c r="E26" s="17" t="s">
        <v>72</v>
      </c>
      <c r="F26" s="17">
        <v>15</v>
      </c>
      <c r="G26" s="15"/>
      <c r="H26" s="15"/>
      <c r="I26" s="15"/>
      <c r="J26" s="15"/>
    </row>
    <row r="27" ht="28.8" spans="1:10">
      <c r="A27" s="12">
        <v>26</v>
      </c>
      <c r="B27" s="17" t="s">
        <v>190</v>
      </c>
      <c r="C27" s="17"/>
      <c r="D27" s="20" t="s">
        <v>191</v>
      </c>
      <c r="E27" s="17" t="s">
        <v>72</v>
      </c>
      <c r="F27" s="17">
        <v>5</v>
      </c>
      <c r="G27" s="15"/>
      <c r="H27" s="15"/>
      <c r="I27" s="15"/>
      <c r="J27" s="15"/>
    </row>
    <row r="28" ht="28.8" spans="1:10">
      <c r="A28" s="12">
        <v>27</v>
      </c>
      <c r="B28" s="17" t="s">
        <v>192</v>
      </c>
      <c r="C28" s="17"/>
      <c r="D28" s="20" t="s">
        <v>193</v>
      </c>
      <c r="E28" s="17" t="s">
        <v>72</v>
      </c>
      <c r="F28" s="17">
        <v>10</v>
      </c>
      <c r="G28" s="15"/>
      <c r="H28" s="15"/>
      <c r="I28" s="15"/>
      <c r="J28" s="15"/>
    </row>
    <row r="29" ht="28.8" spans="1:10">
      <c r="A29" s="12">
        <v>28</v>
      </c>
      <c r="B29" s="17" t="s">
        <v>194</v>
      </c>
      <c r="C29" s="17">
        <v>240</v>
      </c>
      <c r="D29" s="20" t="s">
        <v>195</v>
      </c>
      <c r="E29" s="17" t="s">
        <v>72</v>
      </c>
      <c r="F29" s="17">
        <v>2</v>
      </c>
      <c r="G29" s="15"/>
      <c r="H29" s="15"/>
      <c r="I29" s="15"/>
      <c r="J29" s="15"/>
    </row>
    <row r="30" ht="28.8" spans="1:10">
      <c r="A30" s="12">
        <v>29</v>
      </c>
      <c r="B30" s="17" t="s">
        <v>196</v>
      </c>
      <c r="C30" s="17">
        <v>120</v>
      </c>
      <c r="D30" s="20" t="s">
        <v>197</v>
      </c>
      <c r="E30" s="17" t="s">
        <v>72</v>
      </c>
      <c r="F30" s="17">
        <v>2</v>
      </c>
      <c r="G30" s="15"/>
      <c r="H30" s="15"/>
      <c r="I30" s="15"/>
      <c r="J30" s="15"/>
    </row>
    <row r="31" ht="28.8" spans="1:10">
      <c r="A31" s="12">
        <v>30</v>
      </c>
      <c r="B31" s="17" t="s">
        <v>198</v>
      </c>
      <c r="C31" s="17" t="s">
        <v>199</v>
      </c>
      <c r="D31" s="20" t="s">
        <v>200</v>
      </c>
      <c r="E31" s="17" t="s">
        <v>72</v>
      </c>
      <c r="F31" s="17">
        <v>10</v>
      </c>
      <c r="G31" s="15"/>
      <c r="H31" s="15"/>
      <c r="I31" s="15"/>
      <c r="J31" s="15"/>
    </row>
    <row r="32" ht="28.8" spans="1:10">
      <c r="A32" s="12">
        <v>31</v>
      </c>
      <c r="B32" s="17" t="s">
        <v>201</v>
      </c>
      <c r="C32" s="17" t="s">
        <v>202</v>
      </c>
      <c r="D32" s="20" t="s">
        <v>203</v>
      </c>
      <c r="E32" s="17" t="s">
        <v>72</v>
      </c>
      <c r="F32" s="17">
        <v>20</v>
      </c>
      <c r="G32" s="15"/>
      <c r="H32" s="15"/>
      <c r="I32" s="15"/>
      <c r="J32" s="15"/>
    </row>
    <row r="33" ht="28.8" spans="1:10">
      <c r="A33" s="12">
        <v>32</v>
      </c>
      <c r="B33" s="17" t="s">
        <v>204</v>
      </c>
      <c r="C33" s="17"/>
      <c r="D33" s="20" t="s">
        <v>205</v>
      </c>
      <c r="E33" s="17" t="s">
        <v>72</v>
      </c>
      <c r="F33" s="17">
        <v>5</v>
      </c>
      <c r="G33" s="15"/>
      <c r="H33" s="15"/>
      <c r="I33" s="15"/>
      <c r="J33" s="15"/>
    </row>
    <row r="34" ht="28.8" spans="1:10">
      <c r="A34" s="12">
        <v>33</v>
      </c>
      <c r="B34" s="17" t="s">
        <v>206</v>
      </c>
      <c r="C34" s="17"/>
      <c r="D34" s="20" t="s">
        <v>207</v>
      </c>
      <c r="E34" s="17" t="s">
        <v>72</v>
      </c>
      <c r="F34" s="17">
        <v>2</v>
      </c>
      <c r="G34" s="15"/>
      <c r="H34" s="15"/>
      <c r="I34" s="15"/>
      <c r="J34" s="15"/>
    </row>
    <row r="35" ht="43.2" spans="1:10">
      <c r="A35" s="12">
        <v>34</v>
      </c>
      <c r="B35" s="17" t="s">
        <v>208</v>
      </c>
      <c r="C35" s="17" t="s">
        <v>209</v>
      </c>
      <c r="D35" s="20" t="s">
        <v>210</v>
      </c>
      <c r="E35" s="17" t="s">
        <v>72</v>
      </c>
      <c r="F35" s="17">
        <v>6</v>
      </c>
      <c r="G35" s="15"/>
      <c r="H35" s="15"/>
      <c r="I35" s="15"/>
      <c r="J35" s="15"/>
    </row>
    <row r="36" ht="28.8" spans="1:10">
      <c r="A36" s="12">
        <v>35</v>
      </c>
      <c r="B36" s="17" t="s">
        <v>211</v>
      </c>
      <c r="C36" s="17" t="s">
        <v>212</v>
      </c>
      <c r="D36" s="20" t="s">
        <v>213</v>
      </c>
      <c r="E36" s="17" t="s">
        <v>72</v>
      </c>
      <c r="F36" s="17">
        <v>2</v>
      </c>
      <c r="G36" s="15"/>
      <c r="H36" s="15"/>
      <c r="I36" s="15"/>
      <c r="J36" s="15"/>
    </row>
    <row r="37" ht="28.8" spans="1:10">
      <c r="A37" s="12">
        <v>36</v>
      </c>
      <c r="B37" s="17" t="s">
        <v>214</v>
      </c>
      <c r="C37" s="17" t="s">
        <v>215</v>
      </c>
      <c r="D37" s="20" t="s">
        <v>216</v>
      </c>
      <c r="E37" s="17" t="s">
        <v>72</v>
      </c>
      <c r="F37" s="17">
        <v>2</v>
      </c>
      <c r="G37" s="15"/>
      <c r="H37" s="15"/>
      <c r="I37" s="15"/>
      <c r="J37" s="15"/>
    </row>
    <row r="38" ht="28.8" spans="1:10">
      <c r="A38" s="12">
        <v>37</v>
      </c>
      <c r="B38" s="17" t="s">
        <v>214</v>
      </c>
      <c r="C38" s="17" t="s">
        <v>167</v>
      </c>
      <c r="D38" s="20" t="s">
        <v>217</v>
      </c>
      <c r="E38" s="17" t="s">
        <v>72</v>
      </c>
      <c r="F38" s="17">
        <v>5</v>
      </c>
      <c r="G38" s="15"/>
      <c r="H38" s="15"/>
      <c r="I38" s="15"/>
      <c r="J38" s="15"/>
    </row>
    <row r="39" ht="28.8" spans="1:10">
      <c r="A39" s="12">
        <v>38</v>
      </c>
      <c r="B39" s="17" t="s">
        <v>218</v>
      </c>
      <c r="C39" s="17" t="s">
        <v>144</v>
      </c>
      <c r="D39" s="20" t="s">
        <v>219</v>
      </c>
      <c r="E39" s="17" t="s">
        <v>72</v>
      </c>
      <c r="F39" s="17">
        <v>5</v>
      </c>
      <c r="G39" s="15"/>
      <c r="H39" s="15"/>
      <c r="I39" s="15"/>
      <c r="J39" s="15"/>
    </row>
    <row r="40" ht="28.8" spans="1:10">
      <c r="A40" s="12">
        <v>39</v>
      </c>
      <c r="B40" s="17" t="s">
        <v>220</v>
      </c>
      <c r="C40" s="17" t="s">
        <v>170</v>
      </c>
      <c r="D40" s="20" t="s">
        <v>221</v>
      </c>
      <c r="E40" s="17" t="s">
        <v>72</v>
      </c>
      <c r="F40" s="17">
        <v>10</v>
      </c>
      <c r="G40" s="15"/>
      <c r="H40" s="15"/>
      <c r="I40" s="15"/>
      <c r="J40" s="15"/>
    </row>
    <row r="41" ht="28.8" spans="1:10">
      <c r="A41" s="12">
        <v>40</v>
      </c>
      <c r="B41" s="17" t="s">
        <v>222</v>
      </c>
      <c r="C41" s="17" t="s">
        <v>167</v>
      </c>
      <c r="D41" s="20" t="s">
        <v>223</v>
      </c>
      <c r="E41" s="17" t="s">
        <v>72</v>
      </c>
      <c r="F41" s="17">
        <v>2</v>
      </c>
      <c r="G41" s="15"/>
      <c r="H41" s="15"/>
      <c r="I41" s="15"/>
      <c r="J41" s="15"/>
    </row>
    <row r="42" ht="28.8" spans="1:10">
      <c r="A42" s="12">
        <v>41</v>
      </c>
      <c r="B42" s="17" t="s">
        <v>224</v>
      </c>
      <c r="C42" s="17"/>
      <c r="D42" s="20" t="s">
        <v>225</v>
      </c>
      <c r="E42" s="17" t="s">
        <v>72</v>
      </c>
      <c r="F42" s="17">
        <v>10</v>
      </c>
      <c r="G42" s="15"/>
      <c r="H42" s="15"/>
      <c r="I42" s="15"/>
      <c r="J42" s="15"/>
    </row>
    <row r="43" ht="28.8" spans="1:10">
      <c r="A43" s="12">
        <v>42</v>
      </c>
      <c r="B43" s="17" t="s">
        <v>226</v>
      </c>
      <c r="C43" s="17"/>
      <c r="D43" s="20" t="s">
        <v>227</v>
      </c>
      <c r="E43" s="17" t="s">
        <v>72</v>
      </c>
      <c r="F43" s="17">
        <v>10</v>
      </c>
      <c r="G43" s="15"/>
      <c r="H43" s="15"/>
      <c r="I43" s="15"/>
      <c r="J43" s="15"/>
    </row>
    <row r="44" ht="28.8" spans="1:10">
      <c r="A44" s="12">
        <v>43</v>
      </c>
      <c r="B44" s="17" t="s">
        <v>228</v>
      </c>
      <c r="C44" s="17" t="s">
        <v>229</v>
      </c>
      <c r="D44" s="20" t="s">
        <v>230</v>
      </c>
      <c r="E44" s="17" t="s">
        <v>72</v>
      </c>
      <c r="F44" s="17">
        <v>30</v>
      </c>
      <c r="G44" s="15"/>
      <c r="H44" s="15"/>
      <c r="I44" s="15"/>
      <c r="J44" s="15"/>
    </row>
    <row r="45" ht="28.8" spans="1:10">
      <c r="A45" s="12">
        <v>44</v>
      </c>
      <c r="B45" s="17" t="s">
        <v>231</v>
      </c>
      <c r="C45" s="17" t="s">
        <v>232</v>
      </c>
      <c r="D45" s="20" t="s">
        <v>233</v>
      </c>
      <c r="E45" s="17" t="s">
        <v>72</v>
      </c>
      <c r="F45" s="17">
        <v>50</v>
      </c>
      <c r="G45" s="15"/>
      <c r="H45" s="15"/>
      <c r="I45" s="15"/>
      <c r="J45" s="15"/>
    </row>
    <row r="46" ht="28.8" spans="1:10">
      <c r="A46" s="12">
        <v>45</v>
      </c>
      <c r="B46" s="17" t="s">
        <v>234</v>
      </c>
      <c r="C46" s="17" t="s">
        <v>235</v>
      </c>
      <c r="D46" s="20" t="s">
        <v>236</v>
      </c>
      <c r="E46" s="17" t="s">
        <v>72</v>
      </c>
      <c r="F46" s="17">
        <v>20</v>
      </c>
      <c r="G46" s="15"/>
      <c r="H46" s="15"/>
      <c r="I46" s="15"/>
      <c r="J46" s="15"/>
    </row>
    <row r="47" ht="28.8" spans="1:10">
      <c r="A47" s="12">
        <v>46</v>
      </c>
      <c r="B47" s="17" t="s">
        <v>237</v>
      </c>
      <c r="C47" s="17" t="s">
        <v>238</v>
      </c>
      <c r="D47" s="20" t="s">
        <v>239</v>
      </c>
      <c r="E47" s="17" t="s">
        <v>72</v>
      </c>
      <c r="F47" s="17">
        <v>15</v>
      </c>
      <c r="G47" s="15"/>
      <c r="H47" s="15"/>
      <c r="I47" s="15"/>
      <c r="J47" s="15"/>
    </row>
  </sheetData>
  <pageMargins left="0.75" right="0.75" top="1" bottom="1" header="0.5" footer="0.5"/>
  <pageSetup paperSize="9" scale="98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F13" sqref="F13"/>
    </sheetView>
  </sheetViews>
  <sheetFormatPr defaultColWidth="9" defaultRowHeight="14.4" outlineLevelRow="3"/>
  <cols>
    <col min="2" max="2" width="16.1111111111111" customWidth="1"/>
    <col min="3" max="3" width="10.8888888888889" customWidth="1"/>
    <col min="4" max="4" width="19.6666666666667" customWidth="1"/>
    <col min="7" max="7" width="42.1111111111111" customWidth="1"/>
  </cols>
  <sheetData>
    <row r="1" ht="23" customHeight="1" spans="1:9">
      <c r="A1" s="6" t="s">
        <v>1</v>
      </c>
      <c r="B1" s="6" t="s">
        <v>2</v>
      </c>
      <c r="C1" s="6" t="s">
        <v>3</v>
      </c>
      <c r="D1" s="6" t="s">
        <v>4</v>
      </c>
      <c r="E1" s="6" t="s">
        <v>6</v>
      </c>
      <c r="F1" s="7" t="s">
        <v>7</v>
      </c>
      <c r="G1" s="8" t="s">
        <v>131</v>
      </c>
      <c r="H1" s="8" t="s">
        <v>10</v>
      </c>
      <c r="I1" s="8" t="s">
        <v>11</v>
      </c>
    </row>
    <row r="2" ht="75" customHeight="1" spans="1:9">
      <c r="A2" s="5">
        <v>1</v>
      </c>
      <c r="B2" s="5" t="s">
        <v>240</v>
      </c>
      <c r="C2" s="5" t="s">
        <v>241</v>
      </c>
      <c r="D2" s="5"/>
      <c r="E2" s="5" t="s">
        <v>63</v>
      </c>
      <c r="F2" s="5">
        <v>7.5</v>
      </c>
      <c r="G2" s="9" t="s">
        <v>242</v>
      </c>
      <c r="H2" s="8"/>
      <c r="I2" s="8"/>
    </row>
    <row r="3" ht="77" customHeight="1" spans="1:9">
      <c r="A3" s="5">
        <v>2</v>
      </c>
      <c r="B3" s="5" t="s">
        <v>243</v>
      </c>
      <c r="C3" s="5" t="s">
        <v>241</v>
      </c>
      <c r="D3" s="5"/>
      <c r="E3" s="5" t="s">
        <v>244</v>
      </c>
      <c r="F3" s="5">
        <v>6</v>
      </c>
      <c r="G3" s="10" t="s">
        <v>245</v>
      </c>
      <c r="H3" s="8"/>
      <c r="I3" s="8"/>
    </row>
    <row r="4" ht="69" customHeight="1" spans="1:9">
      <c r="A4" s="5">
        <v>3</v>
      </c>
      <c r="B4" s="5" t="s">
        <v>246</v>
      </c>
      <c r="C4" s="5" t="s">
        <v>247</v>
      </c>
      <c r="D4" s="5"/>
      <c r="E4" s="5" t="s">
        <v>15</v>
      </c>
      <c r="F4" s="5">
        <v>2</v>
      </c>
      <c r="G4" s="10" t="s">
        <v>248</v>
      </c>
      <c r="H4" s="8"/>
      <c r="I4" s="8"/>
    </row>
  </sheetData>
  <pageMargins left="0.75" right="0.75" top="1" bottom="1" header="0.5" footer="0.5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F18" sqref="F18"/>
    </sheetView>
  </sheetViews>
  <sheetFormatPr defaultColWidth="8.88888888888889" defaultRowHeight="14.4" outlineLevelRow="1" outlineLevelCol="7"/>
  <cols>
    <col min="1" max="1" width="8.88888888888889" customWidth="1"/>
    <col min="2" max="2" width="11.7777777777778" customWidth="1"/>
    <col min="3" max="3" width="10" customWidth="1"/>
    <col min="4" max="4" width="14.2222222222222" customWidth="1"/>
    <col min="5" max="7" width="9.66666666666667" customWidth="1"/>
    <col min="8" max="8" width="10.2222222222222" customWidth="1"/>
  </cols>
  <sheetData>
    <row r="1" ht="23" customHeight="1" spans="1:8">
      <c r="A1" s="1" t="s">
        <v>1</v>
      </c>
      <c r="B1" s="1" t="s">
        <v>2</v>
      </c>
      <c r="C1" s="1" t="s">
        <v>3</v>
      </c>
      <c r="D1" s="1" t="s">
        <v>4</v>
      </c>
      <c r="E1" s="1" t="s">
        <v>6</v>
      </c>
      <c r="F1" s="2" t="s">
        <v>7</v>
      </c>
      <c r="G1" s="3" t="s">
        <v>10</v>
      </c>
      <c r="H1" s="4" t="s">
        <v>11</v>
      </c>
    </row>
    <row r="2" ht="75" customHeight="1" spans="1:8">
      <c r="A2" s="5">
        <v>1</v>
      </c>
      <c r="B2" s="5" t="s">
        <v>249</v>
      </c>
      <c r="C2" s="5" t="s">
        <v>241</v>
      </c>
      <c r="D2" s="5"/>
      <c r="E2" s="5" t="s">
        <v>63</v>
      </c>
      <c r="F2" s="5" t="s">
        <v>250</v>
      </c>
      <c r="G2" s="5"/>
      <c r="H2" s="5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食堂设备</vt:lpstr>
      <vt:lpstr>餐具</vt:lpstr>
      <vt:lpstr>设备</vt:lpstr>
      <vt:lpstr>隔断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WPS_1659333770</cp:lastModifiedBy>
  <dcterms:created xsi:type="dcterms:W3CDTF">2017-04-04T23:19:00Z</dcterms:created>
  <dcterms:modified xsi:type="dcterms:W3CDTF">2026-04-23T01:38:48Z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KSOProductBuildVer">
    <vt:lpwstr>2052-12.1.0.25225</vt:lpwstr>
  </property>
  <property fmtid="{D5CDD505-2E9C-101B-9397-08002B2CF9AE}" pid="4" name="ICV">
    <vt:lpwstr>07E4BA7E7E294E13B48BB1D0A62991A2_13</vt:lpwstr>
  </property>
</Properties>
</file>